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03"/>
  <workbookPr/>
  <mc:AlternateContent xmlns:mc="http://schemas.openxmlformats.org/markup-compatibility/2006">
    <mc:Choice Requires="x15">
      <x15ac:absPath xmlns:x15ac="http://schemas.microsoft.com/office/spreadsheetml/2010/11/ac" url="https://reykjavik.sharepoint.com/teams/SFV2/Shared Documents/Innkaupamál/Bókunarblöð/"/>
    </mc:Choice>
  </mc:AlternateContent>
  <xr:revisionPtr revIDLastSave="53" documentId="8_{709F7A62-D947-4029-850C-9DAA6E0185AC}" xr6:coauthVersionLast="47" xr6:coauthVersionMax="47" xr10:uidLastSave="{1A6B73DA-3344-4688-B222-F5ED4FF11692}"/>
  <bookViews>
    <workbookView xWindow="-120" yWindow="-120" windowWidth="29040" windowHeight="17790" firstSheet="1" activeTab="1" xr2:uid="{00000000-000D-0000-FFFF-FFFF00000000}"/>
  </bookViews>
  <sheets>
    <sheet name="Fastar" sheetId="3" r:id="rId1"/>
    <sheet name="Bókunarblað" sheetId="11" r:id="rId2"/>
    <sheet name="Safnblað" sheetId="12" r:id="rId3"/>
    <sheet name="Framvinda" sheetId="13" r:id="rId4"/>
    <sheet name="Yfirlit aukaverk" sheetId="4" r:id="rId5"/>
    <sheet name="Aukaverk 1" sheetId="5" r:id="rId6"/>
    <sheet name="Aukaverk 2" sheetId="6" r:id="rId7"/>
    <sheet name="Yfirlit viðbótarverk" sheetId="8" r:id="rId8"/>
    <sheet name="Viðbótarverk 1" sheetId="9" r:id="rId9"/>
    <sheet name="Viðbótarverk 2" sheetId="10" r:id="rId10"/>
  </sheets>
  <externalReferences>
    <externalReference r:id="rId11"/>
  </externalReferences>
  <definedNames>
    <definedName name="_xlnm.Print_Area" localSheetId="1">Bókunarblað!$A$4:$H$47</definedName>
    <definedName name="_xlnm.Print_Area" localSheetId="2">Safnblað!$A$1:$J$63</definedName>
    <definedName name="_xlnm.Print_Area" localSheetId="4">'Yfirlit aukaverk'!$A$1:$E$39</definedName>
    <definedName name="_xlnm.Print_Area" localSheetId="7">'Yfirlit viðbótarverk'!$A$1:$E$39</definedName>
    <definedName name="_xlnm.Print_Titles" localSheetId="3">Framvinda!$1:$3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11" l="1"/>
  <c r="C22" i="11"/>
  <c r="C23" i="11"/>
  <c r="C24" i="11"/>
  <c r="C25" i="11"/>
  <c r="C26" i="11"/>
  <c r="C27" i="11"/>
  <c r="C28" i="11"/>
  <c r="C29" i="11"/>
  <c r="C30" i="11"/>
  <c r="C31" i="11"/>
  <c r="C32" i="11"/>
  <c r="C33" i="11"/>
  <c r="C34" i="11"/>
  <c r="C35" i="11"/>
  <c r="C36" i="11"/>
  <c r="C37" i="11"/>
  <c r="C38" i="11"/>
  <c r="C39" i="11"/>
  <c r="C40" i="11"/>
  <c r="C41" i="11"/>
  <c r="C42" i="11"/>
  <c r="C43" i="11"/>
  <c r="C44" i="11"/>
  <c r="C20" i="11"/>
  <c r="E21" i="11"/>
  <c r="E22" i="11"/>
  <c r="E23" i="11"/>
  <c r="E24" i="11"/>
  <c r="E25" i="11"/>
  <c r="E26" i="11"/>
  <c r="E27" i="11"/>
  <c r="E28" i="11"/>
  <c r="E29" i="11"/>
  <c r="E30" i="11"/>
  <c r="E31" i="11"/>
  <c r="E32" i="11"/>
  <c r="E33" i="11"/>
  <c r="E34" i="11"/>
  <c r="E35" i="11"/>
  <c r="E36" i="11"/>
  <c r="E37" i="11"/>
  <c r="E38" i="11"/>
  <c r="E39" i="11"/>
  <c r="E40" i="11"/>
  <c r="E41" i="11"/>
  <c r="E42" i="11"/>
  <c r="E43" i="11"/>
  <c r="E44" i="11"/>
  <c r="E20" i="11"/>
  <c r="G5" i="12"/>
  <c r="G4" i="12"/>
  <c r="G3" i="12"/>
  <c r="G2" i="12"/>
  <c r="B2" i="12"/>
  <c r="K5" i="13"/>
  <c r="L5" i="13"/>
  <c r="O5" i="13"/>
  <c r="P5" i="13"/>
  <c r="R5" i="13"/>
  <c r="S5" i="13"/>
  <c r="T5" i="13"/>
  <c r="H7" i="13"/>
  <c r="L7" i="13" s="1"/>
  <c r="K7" i="13"/>
  <c r="O7" i="13"/>
  <c r="R7" i="13"/>
  <c r="S7" i="13"/>
  <c r="H8" i="13"/>
  <c r="L8" i="13" s="1"/>
  <c r="K8" i="13"/>
  <c r="O8" i="13"/>
  <c r="R8" i="13"/>
  <c r="S8" i="13"/>
  <c r="H9" i="13"/>
  <c r="L9" i="13" s="1"/>
  <c r="K9" i="13"/>
  <c r="O9" i="13"/>
  <c r="R9" i="13"/>
  <c r="S9" i="13"/>
  <c r="H10" i="13"/>
  <c r="L10" i="13" s="1"/>
  <c r="K10" i="13"/>
  <c r="O10" i="13"/>
  <c r="R10" i="13"/>
  <c r="S10" i="13"/>
  <c r="H11" i="13"/>
  <c r="L11" i="13" s="1"/>
  <c r="K11" i="13"/>
  <c r="O11" i="13"/>
  <c r="R11" i="13"/>
  <c r="S11" i="13"/>
  <c r="K12" i="13"/>
  <c r="K38" i="13" s="1"/>
  <c r="L12" i="13"/>
  <c r="O12" i="13"/>
  <c r="P12" i="13"/>
  <c r="R12" i="13"/>
  <c r="S12" i="13"/>
  <c r="T12" i="13"/>
  <c r="K13" i="13"/>
  <c r="L13" i="13"/>
  <c r="O13" i="13"/>
  <c r="P13" i="13"/>
  <c r="R13" i="13"/>
  <c r="S13" i="13"/>
  <c r="T13" i="13"/>
  <c r="H14" i="13"/>
  <c r="K14" i="13"/>
  <c r="L14" i="13"/>
  <c r="O14" i="13"/>
  <c r="P14" i="13" s="1"/>
  <c r="R14" i="13"/>
  <c r="S14" i="13"/>
  <c r="T14" i="13" s="1"/>
  <c r="H15" i="13"/>
  <c r="K15" i="13"/>
  <c r="L15" i="13"/>
  <c r="O15" i="13"/>
  <c r="P15" i="13" s="1"/>
  <c r="R15" i="13"/>
  <c r="S15" i="13"/>
  <c r="T15" i="13" s="1"/>
  <c r="H16" i="13"/>
  <c r="K16" i="13"/>
  <c r="L16" i="13"/>
  <c r="O16" i="13"/>
  <c r="P16" i="13" s="1"/>
  <c r="R16" i="13"/>
  <c r="S16" i="13"/>
  <c r="T16" i="13" s="1"/>
  <c r="K17" i="13"/>
  <c r="L17" i="13"/>
  <c r="O17" i="13"/>
  <c r="P17" i="13"/>
  <c r="R17" i="13"/>
  <c r="S17" i="13"/>
  <c r="T17" i="13"/>
  <c r="H18" i="13"/>
  <c r="K18" i="13"/>
  <c r="L18" i="13"/>
  <c r="O18" i="13"/>
  <c r="P18" i="13" s="1"/>
  <c r="R18" i="13"/>
  <c r="S18" i="13"/>
  <c r="T18" i="13"/>
  <c r="H19" i="13"/>
  <c r="K19" i="13"/>
  <c r="L19" i="13"/>
  <c r="O19" i="13"/>
  <c r="P19" i="13" s="1"/>
  <c r="R19" i="13"/>
  <c r="S19" i="13"/>
  <c r="T19" i="13"/>
  <c r="H20" i="13"/>
  <c r="K20" i="13"/>
  <c r="L20" i="13"/>
  <c r="O20" i="13"/>
  <c r="P20" i="13" s="1"/>
  <c r="R20" i="13"/>
  <c r="S20" i="13"/>
  <c r="T20" i="13"/>
  <c r="K21" i="13"/>
  <c r="L21" i="13"/>
  <c r="O21" i="13"/>
  <c r="P21" i="13"/>
  <c r="R21" i="13"/>
  <c r="S21" i="13"/>
  <c r="T21" i="13"/>
  <c r="H22" i="13"/>
  <c r="T22" i="13" s="1"/>
  <c r="K22" i="13"/>
  <c r="O22" i="13"/>
  <c r="P22" i="13"/>
  <c r="R22" i="13"/>
  <c r="S22" i="13"/>
  <c r="H23" i="13"/>
  <c r="T23" i="13" s="1"/>
  <c r="K23" i="13"/>
  <c r="O23" i="13"/>
  <c r="P23" i="13"/>
  <c r="R23" i="13"/>
  <c r="S23" i="13"/>
  <c r="H24" i="13"/>
  <c r="T24" i="13" s="1"/>
  <c r="K24" i="13"/>
  <c r="O24" i="13"/>
  <c r="P24" i="13"/>
  <c r="R24" i="13"/>
  <c r="S24" i="13"/>
  <c r="H25" i="13"/>
  <c r="T25" i="13" s="1"/>
  <c r="K25" i="13"/>
  <c r="O25" i="13"/>
  <c r="P25" i="13"/>
  <c r="R25" i="13"/>
  <c r="S25" i="13"/>
  <c r="K26" i="13"/>
  <c r="L26" i="13"/>
  <c r="O26" i="13"/>
  <c r="P26" i="13"/>
  <c r="R26" i="13"/>
  <c r="S26" i="13"/>
  <c r="T26" i="13"/>
  <c r="H27" i="13"/>
  <c r="K27" i="13"/>
  <c r="L27" i="13" s="1"/>
  <c r="O27" i="13"/>
  <c r="P27" i="13"/>
  <c r="R27" i="13"/>
  <c r="S27" i="13"/>
  <c r="T27" i="13" s="1"/>
  <c r="H28" i="13"/>
  <c r="K28" i="13"/>
  <c r="L28" i="13" s="1"/>
  <c r="O28" i="13"/>
  <c r="P28" i="13"/>
  <c r="R28" i="13"/>
  <c r="S28" i="13"/>
  <c r="T28" i="13" s="1"/>
  <c r="H29" i="13"/>
  <c r="K29" i="13"/>
  <c r="L29" i="13" s="1"/>
  <c r="O29" i="13"/>
  <c r="P29" i="13"/>
  <c r="R29" i="13"/>
  <c r="S29" i="13"/>
  <c r="T29" i="13" s="1"/>
  <c r="H30" i="13"/>
  <c r="K30" i="13"/>
  <c r="L30" i="13" s="1"/>
  <c r="O30" i="13"/>
  <c r="P30" i="13"/>
  <c r="R30" i="13"/>
  <c r="S30" i="13"/>
  <c r="T30" i="13" s="1"/>
  <c r="H31" i="13"/>
  <c r="K31" i="13"/>
  <c r="L31" i="13" s="1"/>
  <c r="O31" i="13"/>
  <c r="P31" i="13"/>
  <c r="R31" i="13"/>
  <c r="S31" i="13"/>
  <c r="T31" i="13" s="1"/>
  <c r="H32" i="13"/>
  <c r="K32" i="13"/>
  <c r="L32" i="13" s="1"/>
  <c r="O32" i="13"/>
  <c r="P32" i="13"/>
  <c r="R32" i="13"/>
  <c r="S32" i="13"/>
  <c r="T32" i="13" s="1"/>
  <c r="K33" i="13"/>
  <c r="L33" i="13"/>
  <c r="O33" i="13"/>
  <c r="P33" i="13"/>
  <c r="R33" i="13"/>
  <c r="S33" i="13"/>
  <c r="T33" i="13"/>
  <c r="H34" i="13"/>
  <c r="P34" i="13" s="1"/>
  <c r="K34" i="13"/>
  <c r="L34" i="13"/>
  <c r="O34" i="13"/>
  <c r="R34" i="13"/>
  <c r="S34" i="13"/>
  <c r="T34" i="13" s="1"/>
  <c r="H35" i="13"/>
  <c r="P35" i="13" s="1"/>
  <c r="K35" i="13"/>
  <c r="L35" i="13"/>
  <c r="O35" i="13"/>
  <c r="R35" i="13"/>
  <c r="S35" i="13"/>
  <c r="T35" i="13" s="1"/>
  <c r="H36" i="13"/>
  <c r="P36" i="13" s="1"/>
  <c r="K36" i="13"/>
  <c r="L36" i="13"/>
  <c r="O36" i="13"/>
  <c r="R36" i="13"/>
  <c r="S36" i="13"/>
  <c r="T36" i="13" s="1"/>
  <c r="B38" i="13"/>
  <c r="K40" i="13"/>
  <c r="L40" i="13"/>
  <c r="O40" i="13"/>
  <c r="P40" i="13"/>
  <c r="R40" i="13"/>
  <c r="S40" i="13"/>
  <c r="T40" i="13"/>
  <c r="H42" i="13"/>
  <c r="L42" i="13" s="1"/>
  <c r="K42" i="13"/>
  <c r="K56" i="13" s="1"/>
  <c r="O42" i="13"/>
  <c r="O56" i="13" s="1"/>
  <c r="G13" i="12" s="1"/>
  <c r="H13" i="12" s="1"/>
  <c r="R42" i="13"/>
  <c r="S42" i="13"/>
  <c r="T42" i="13"/>
  <c r="H43" i="13"/>
  <c r="L43" i="13" s="1"/>
  <c r="K43" i="13"/>
  <c r="O43" i="13"/>
  <c r="R43" i="13"/>
  <c r="S43" i="13"/>
  <c r="T43" i="13"/>
  <c r="H44" i="13"/>
  <c r="L44" i="13" s="1"/>
  <c r="K44" i="13"/>
  <c r="O44" i="13"/>
  <c r="R44" i="13"/>
  <c r="S44" i="13"/>
  <c r="T44" i="13"/>
  <c r="H45" i="13"/>
  <c r="L45" i="13" s="1"/>
  <c r="K45" i="13"/>
  <c r="O45" i="13"/>
  <c r="R45" i="13"/>
  <c r="S45" i="13"/>
  <c r="T45" i="13"/>
  <c r="H47" i="13"/>
  <c r="L47" i="13" s="1"/>
  <c r="K47" i="13"/>
  <c r="O47" i="13"/>
  <c r="R47" i="13"/>
  <c r="S47" i="13"/>
  <c r="T47" i="13"/>
  <c r="H48" i="13"/>
  <c r="L48" i="13" s="1"/>
  <c r="K48" i="13"/>
  <c r="O48" i="13"/>
  <c r="R48" i="13"/>
  <c r="S48" i="13"/>
  <c r="T48" i="13"/>
  <c r="H49" i="13"/>
  <c r="L49" i="13" s="1"/>
  <c r="K49" i="13"/>
  <c r="O49" i="13"/>
  <c r="R49" i="13"/>
  <c r="S49" i="13"/>
  <c r="T49" i="13"/>
  <c r="H51" i="13"/>
  <c r="L51" i="13" s="1"/>
  <c r="K51" i="13"/>
  <c r="O51" i="13"/>
  <c r="R51" i="13"/>
  <c r="S51" i="13"/>
  <c r="T51" i="13"/>
  <c r="H52" i="13"/>
  <c r="L52" i="13" s="1"/>
  <c r="K52" i="13"/>
  <c r="O52" i="13"/>
  <c r="R52" i="13"/>
  <c r="S52" i="13"/>
  <c r="T52" i="13"/>
  <c r="H53" i="13"/>
  <c r="L53" i="13" s="1"/>
  <c r="K53" i="13"/>
  <c r="O53" i="13"/>
  <c r="R53" i="13"/>
  <c r="S53" i="13"/>
  <c r="T53" i="13"/>
  <c r="H54" i="13"/>
  <c r="L54" i="13" s="1"/>
  <c r="K54" i="13"/>
  <c r="O54" i="13"/>
  <c r="R54" i="13"/>
  <c r="S54" i="13"/>
  <c r="T54" i="13"/>
  <c r="B56" i="13"/>
  <c r="H56" i="13"/>
  <c r="P56" i="13" s="1"/>
  <c r="S56" i="13"/>
  <c r="T56" i="13"/>
  <c r="K58" i="13"/>
  <c r="L58" i="13"/>
  <c r="O58" i="13"/>
  <c r="P58" i="13"/>
  <c r="R58" i="13"/>
  <c r="S58" i="13"/>
  <c r="T58" i="13"/>
  <c r="H61" i="13"/>
  <c r="K61" i="13"/>
  <c r="O61" i="13"/>
  <c r="R61" i="13"/>
  <c r="S61" i="13"/>
  <c r="H62" i="13"/>
  <c r="K62" i="13"/>
  <c r="O62" i="13"/>
  <c r="R62" i="13"/>
  <c r="S62" i="13"/>
  <c r="H63" i="13"/>
  <c r="K63" i="13"/>
  <c r="O63" i="13"/>
  <c r="R63" i="13"/>
  <c r="S63" i="13"/>
  <c r="H65" i="13"/>
  <c r="K65" i="13"/>
  <c r="O65" i="13"/>
  <c r="R65" i="13"/>
  <c r="S65" i="13"/>
  <c r="H66" i="13"/>
  <c r="K66" i="13"/>
  <c r="O66" i="13"/>
  <c r="R66" i="13"/>
  <c r="S66" i="13"/>
  <c r="H67" i="13"/>
  <c r="K67" i="13"/>
  <c r="O67" i="13"/>
  <c r="R67" i="13"/>
  <c r="S67" i="13"/>
  <c r="H68" i="13"/>
  <c r="K68" i="13"/>
  <c r="O68" i="13"/>
  <c r="R68" i="13"/>
  <c r="S68" i="13"/>
  <c r="T68" i="13"/>
  <c r="H69" i="13"/>
  <c r="K69" i="13"/>
  <c r="O69" i="13"/>
  <c r="R69" i="13"/>
  <c r="S69" i="13"/>
  <c r="T69" i="13"/>
  <c r="H70" i="13"/>
  <c r="T70" i="13" s="1"/>
  <c r="K70" i="13"/>
  <c r="O70" i="13"/>
  <c r="R70" i="13"/>
  <c r="S70" i="13"/>
  <c r="H73" i="13"/>
  <c r="T73" i="13" s="1"/>
  <c r="K73" i="13"/>
  <c r="O73" i="13"/>
  <c r="R73" i="13"/>
  <c r="S73" i="13"/>
  <c r="H74" i="13"/>
  <c r="K74" i="13"/>
  <c r="O74" i="13"/>
  <c r="R74" i="13"/>
  <c r="S74" i="13"/>
  <c r="T74" i="13"/>
  <c r="H75" i="13"/>
  <c r="K75" i="13"/>
  <c r="O75" i="13"/>
  <c r="R75" i="13"/>
  <c r="S75" i="13"/>
  <c r="T75" i="13"/>
  <c r="H77" i="13"/>
  <c r="T77" i="13" s="1"/>
  <c r="K77" i="13"/>
  <c r="O77" i="13"/>
  <c r="R77" i="13"/>
  <c r="S77" i="13"/>
  <c r="H78" i="13"/>
  <c r="K78" i="13"/>
  <c r="K93" i="13" s="1"/>
  <c r="E14" i="12" s="1"/>
  <c r="O78" i="13"/>
  <c r="R78" i="13"/>
  <c r="S78" i="13"/>
  <c r="H79" i="13"/>
  <c r="K79" i="13"/>
  <c r="O79" i="13"/>
  <c r="R79" i="13"/>
  <c r="S79" i="13"/>
  <c r="T79" i="13"/>
  <c r="H80" i="13"/>
  <c r="K80" i="13"/>
  <c r="O80" i="13"/>
  <c r="R80" i="13"/>
  <c r="S80" i="13"/>
  <c r="T80" i="13"/>
  <c r="H83" i="13"/>
  <c r="T83" i="13" s="1"/>
  <c r="K83" i="13"/>
  <c r="O83" i="13"/>
  <c r="R83" i="13"/>
  <c r="S83" i="13"/>
  <c r="H85" i="13"/>
  <c r="T85" i="13" s="1"/>
  <c r="K85" i="13"/>
  <c r="O85" i="13"/>
  <c r="R85" i="13"/>
  <c r="S85" i="13"/>
  <c r="H87" i="13"/>
  <c r="K87" i="13"/>
  <c r="O87" i="13"/>
  <c r="R87" i="13"/>
  <c r="S87" i="13"/>
  <c r="T87" i="13"/>
  <c r="H89" i="13"/>
  <c r="K89" i="13"/>
  <c r="O89" i="13"/>
  <c r="R89" i="13"/>
  <c r="S89" i="13"/>
  <c r="T89" i="13"/>
  <c r="H90" i="13"/>
  <c r="T90" i="13" s="1"/>
  <c r="K90" i="13"/>
  <c r="O90" i="13"/>
  <c r="R90" i="13"/>
  <c r="S90" i="13"/>
  <c r="H91" i="13"/>
  <c r="K91" i="13"/>
  <c r="O91" i="13"/>
  <c r="R91" i="13"/>
  <c r="S91" i="13"/>
  <c r="B93" i="13"/>
  <c r="O93" i="13"/>
  <c r="S93" i="13"/>
  <c r="K95" i="13"/>
  <c r="L95" i="13"/>
  <c r="O95" i="13"/>
  <c r="P95" i="13"/>
  <c r="R95" i="13"/>
  <c r="S95" i="13"/>
  <c r="T95" i="13"/>
  <c r="H97" i="13"/>
  <c r="K97" i="13"/>
  <c r="O97" i="13"/>
  <c r="O118" i="13" s="1"/>
  <c r="G15" i="12" s="1"/>
  <c r="R97" i="13"/>
  <c r="S97" i="13"/>
  <c r="H99" i="13"/>
  <c r="K99" i="13"/>
  <c r="O99" i="13"/>
  <c r="R99" i="13"/>
  <c r="S99" i="13"/>
  <c r="H100" i="13"/>
  <c r="K100" i="13"/>
  <c r="O100" i="13"/>
  <c r="R100" i="13"/>
  <c r="S100" i="13"/>
  <c r="H101" i="13"/>
  <c r="K101" i="13"/>
  <c r="O101" i="13"/>
  <c r="R101" i="13"/>
  <c r="S101" i="13"/>
  <c r="H102" i="13"/>
  <c r="K102" i="13"/>
  <c r="O102" i="13"/>
  <c r="R102" i="13"/>
  <c r="S102" i="13"/>
  <c r="H103" i="13"/>
  <c r="K103" i="13"/>
  <c r="O103" i="13"/>
  <c r="R103" i="13"/>
  <c r="S103" i="13"/>
  <c r="H105" i="13"/>
  <c r="K105" i="13"/>
  <c r="O105" i="13"/>
  <c r="R105" i="13"/>
  <c r="S105" i="13"/>
  <c r="H106" i="13"/>
  <c r="K106" i="13"/>
  <c r="O106" i="13"/>
  <c r="R106" i="13"/>
  <c r="S106" i="13"/>
  <c r="H107" i="13"/>
  <c r="K107" i="13"/>
  <c r="O107" i="13"/>
  <c r="R107" i="13"/>
  <c r="S107" i="13"/>
  <c r="H109" i="13"/>
  <c r="K109" i="13"/>
  <c r="O109" i="13"/>
  <c r="R109" i="13"/>
  <c r="S109" i="13"/>
  <c r="H110" i="13"/>
  <c r="K110" i="13"/>
  <c r="O110" i="13"/>
  <c r="R110" i="13"/>
  <c r="S110" i="13"/>
  <c r="H112" i="13"/>
  <c r="K112" i="13"/>
  <c r="O112" i="13"/>
  <c r="R112" i="13"/>
  <c r="S112" i="13"/>
  <c r="H113" i="13"/>
  <c r="K113" i="13"/>
  <c r="O113" i="13"/>
  <c r="R113" i="13"/>
  <c r="S113" i="13"/>
  <c r="H115" i="13"/>
  <c r="K115" i="13"/>
  <c r="O115" i="13"/>
  <c r="R115" i="13"/>
  <c r="S115" i="13"/>
  <c r="H116" i="13"/>
  <c r="K116" i="13"/>
  <c r="O116" i="13"/>
  <c r="R116" i="13"/>
  <c r="S116" i="13"/>
  <c r="B118" i="13"/>
  <c r="S118" i="13"/>
  <c r="K120" i="13"/>
  <c r="L120" i="13"/>
  <c r="O120" i="13"/>
  <c r="P120" i="13"/>
  <c r="R120" i="13"/>
  <c r="S120" i="13"/>
  <c r="T120" i="13"/>
  <c r="H122" i="13"/>
  <c r="K122" i="13"/>
  <c r="L122" i="13"/>
  <c r="O122" i="13"/>
  <c r="P122" i="13"/>
  <c r="R122" i="13"/>
  <c r="S122" i="13"/>
  <c r="T122" i="13" s="1"/>
  <c r="H123" i="13"/>
  <c r="K123" i="13"/>
  <c r="L123" i="13" s="1"/>
  <c r="O123" i="13"/>
  <c r="P123" i="13"/>
  <c r="R123" i="13"/>
  <c r="S123" i="13"/>
  <c r="T123" i="13" s="1"/>
  <c r="H124" i="13"/>
  <c r="K124" i="13"/>
  <c r="L124" i="13"/>
  <c r="O124" i="13"/>
  <c r="P124" i="13"/>
  <c r="R124" i="13"/>
  <c r="S124" i="13"/>
  <c r="T124" i="13" s="1"/>
  <c r="H125" i="13"/>
  <c r="K125" i="13"/>
  <c r="L125" i="13" s="1"/>
  <c r="O125" i="13"/>
  <c r="P125" i="13"/>
  <c r="R125" i="13"/>
  <c r="S125" i="13"/>
  <c r="T125" i="13" s="1"/>
  <c r="H126" i="13"/>
  <c r="K126" i="13"/>
  <c r="L126" i="13" s="1"/>
  <c r="O126" i="13"/>
  <c r="P126" i="13"/>
  <c r="R126" i="13"/>
  <c r="S126" i="13"/>
  <c r="T126" i="13" s="1"/>
  <c r="H128" i="13"/>
  <c r="K128" i="13"/>
  <c r="L128" i="13"/>
  <c r="O128" i="13"/>
  <c r="P128" i="13"/>
  <c r="R128" i="13"/>
  <c r="S128" i="13"/>
  <c r="T128" i="13" s="1"/>
  <c r="H129" i="13"/>
  <c r="K129" i="13"/>
  <c r="L129" i="13" s="1"/>
  <c r="O129" i="13"/>
  <c r="P129" i="13"/>
  <c r="R129" i="13"/>
  <c r="S129" i="13"/>
  <c r="T129" i="13" s="1"/>
  <c r="H130" i="13"/>
  <c r="K130" i="13"/>
  <c r="K147" i="13" s="1"/>
  <c r="E16" i="12" s="1"/>
  <c r="O130" i="13"/>
  <c r="P130" i="13"/>
  <c r="R130" i="13"/>
  <c r="S130" i="13"/>
  <c r="T130" i="13" s="1"/>
  <c r="H131" i="13"/>
  <c r="K131" i="13"/>
  <c r="L131" i="13"/>
  <c r="O131" i="13"/>
  <c r="P131" i="13"/>
  <c r="R131" i="13"/>
  <c r="S131" i="13"/>
  <c r="T131" i="13" s="1"/>
  <c r="H132" i="13"/>
  <c r="K132" i="13"/>
  <c r="L132" i="13" s="1"/>
  <c r="O132" i="13"/>
  <c r="P132" i="13"/>
  <c r="R132" i="13"/>
  <c r="S132" i="13"/>
  <c r="T132" i="13" s="1"/>
  <c r="H133" i="13"/>
  <c r="K133" i="13"/>
  <c r="L133" i="13"/>
  <c r="O133" i="13"/>
  <c r="P133" i="13"/>
  <c r="R133" i="13"/>
  <c r="S133" i="13"/>
  <c r="T133" i="13" s="1"/>
  <c r="H134" i="13"/>
  <c r="K134" i="13"/>
  <c r="L134" i="13" s="1"/>
  <c r="O134" i="13"/>
  <c r="P134" i="13"/>
  <c r="R134" i="13"/>
  <c r="S134" i="13"/>
  <c r="T134" i="13" s="1"/>
  <c r="H135" i="13"/>
  <c r="K135" i="13"/>
  <c r="L135" i="13" s="1"/>
  <c r="O135" i="13"/>
  <c r="P135" i="13"/>
  <c r="R135" i="13"/>
  <c r="S135" i="13"/>
  <c r="T135" i="13" s="1"/>
  <c r="H136" i="13"/>
  <c r="K136" i="13"/>
  <c r="L136" i="13"/>
  <c r="O136" i="13"/>
  <c r="P136" i="13"/>
  <c r="R136" i="13"/>
  <c r="S136" i="13"/>
  <c r="T136" i="13" s="1"/>
  <c r="H137" i="13"/>
  <c r="K137" i="13"/>
  <c r="L137" i="13" s="1"/>
  <c r="O137" i="13"/>
  <c r="P137" i="13"/>
  <c r="R137" i="13"/>
  <c r="S137" i="13"/>
  <c r="T137" i="13" s="1"/>
  <c r="H138" i="13"/>
  <c r="K138" i="13"/>
  <c r="L138" i="13" s="1"/>
  <c r="O138" i="13"/>
  <c r="P138" i="13"/>
  <c r="R138" i="13"/>
  <c r="S138" i="13"/>
  <c r="T138" i="13" s="1"/>
  <c r="H140" i="13"/>
  <c r="K140" i="13"/>
  <c r="L140" i="13"/>
  <c r="O140" i="13"/>
  <c r="P140" i="13"/>
  <c r="R140" i="13"/>
  <c r="S140" i="13"/>
  <c r="T140" i="13" s="1"/>
  <c r="H141" i="13"/>
  <c r="K141" i="13"/>
  <c r="L141" i="13" s="1"/>
  <c r="O141" i="13"/>
  <c r="P141" i="13"/>
  <c r="R141" i="13"/>
  <c r="S141" i="13"/>
  <c r="T141" i="13" s="1"/>
  <c r="H142" i="13"/>
  <c r="K142" i="13"/>
  <c r="L142" i="13"/>
  <c r="O142" i="13"/>
  <c r="P142" i="13"/>
  <c r="R142" i="13"/>
  <c r="S142" i="13"/>
  <c r="T142" i="13" s="1"/>
  <c r="H144" i="13"/>
  <c r="K144" i="13"/>
  <c r="L144" i="13" s="1"/>
  <c r="O144" i="13"/>
  <c r="P144" i="13"/>
  <c r="R144" i="13"/>
  <c r="S144" i="13"/>
  <c r="T144" i="13" s="1"/>
  <c r="H145" i="13"/>
  <c r="K145" i="13"/>
  <c r="L145" i="13" s="1"/>
  <c r="O145" i="13"/>
  <c r="P145" i="13"/>
  <c r="R145" i="13"/>
  <c r="S145" i="13"/>
  <c r="T145" i="13" s="1"/>
  <c r="B147" i="13"/>
  <c r="H147" i="13"/>
  <c r="O147" i="13"/>
  <c r="G16" i="12" s="1"/>
  <c r="S147" i="13"/>
  <c r="K149" i="13"/>
  <c r="L149" i="13"/>
  <c r="O149" i="13"/>
  <c r="P149" i="13"/>
  <c r="R149" i="13"/>
  <c r="S149" i="13"/>
  <c r="T149" i="13"/>
  <c r="H151" i="13"/>
  <c r="H178" i="13" s="1"/>
  <c r="K151" i="13"/>
  <c r="L151" i="13"/>
  <c r="O151" i="13"/>
  <c r="R151" i="13"/>
  <c r="S151" i="13"/>
  <c r="T151" i="13"/>
  <c r="H152" i="13"/>
  <c r="K152" i="13"/>
  <c r="L152" i="13"/>
  <c r="O152" i="13"/>
  <c r="P152" i="13" s="1"/>
  <c r="R152" i="13"/>
  <c r="S152" i="13"/>
  <c r="T152" i="13"/>
  <c r="H154" i="13"/>
  <c r="K154" i="13"/>
  <c r="L154" i="13"/>
  <c r="O154" i="13"/>
  <c r="P154" i="13" s="1"/>
  <c r="R154" i="13"/>
  <c r="S154" i="13"/>
  <c r="T154" i="13"/>
  <c r="H155" i="13"/>
  <c r="K155" i="13"/>
  <c r="L155" i="13"/>
  <c r="O155" i="13"/>
  <c r="P155" i="13" s="1"/>
  <c r="R155" i="13"/>
  <c r="S155" i="13"/>
  <c r="T155" i="13"/>
  <c r="H157" i="13"/>
  <c r="K157" i="13"/>
  <c r="L157" i="13"/>
  <c r="O157" i="13"/>
  <c r="P157" i="13" s="1"/>
  <c r="R157" i="13"/>
  <c r="S157" i="13"/>
  <c r="T157" i="13"/>
  <c r="H158" i="13"/>
  <c r="K158" i="13"/>
  <c r="L158" i="13"/>
  <c r="O158" i="13"/>
  <c r="P158" i="13" s="1"/>
  <c r="R158" i="13"/>
  <c r="S158" i="13"/>
  <c r="T158" i="13"/>
  <c r="H159" i="13"/>
  <c r="K159" i="13"/>
  <c r="L159" i="13"/>
  <c r="O159" i="13"/>
  <c r="P159" i="13" s="1"/>
  <c r="R159" i="13"/>
  <c r="S159" i="13"/>
  <c r="T159" i="13"/>
  <c r="H160" i="13"/>
  <c r="K160" i="13"/>
  <c r="L160" i="13"/>
  <c r="O160" i="13"/>
  <c r="P160" i="13" s="1"/>
  <c r="R160" i="13"/>
  <c r="S160" i="13"/>
  <c r="T160" i="13"/>
  <c r="H161" i="13"/>
  <c r="K161" i="13"/>
  <c r="L161" i="13"/>
  <c r="O161" i="13"/>
  <c r="P161" i="13" s="1"/>
  <c r="R161" i="13"/>
  <c r="S161" i="13"/>
  <c r="T161" i="13"/>
  <c r="H162" i="13"/>
  <c r="K162" i="13"/>
  <c r="L162" i="13"/>
  <c r="O162" i="13"/>
  <c r="P162" i="13" s="1"/>
  <c r="R162" i="13"/>
  <c r="S162" i="13"/>
  <c r="T162" i="13"/>
  <c r="H164" i="13"/>
  <c r="K164" i="13"/>
  <c r="L164" i="13"/>
  <c r="O164" i="13"/>
  <c r="P164" i="13" s="1"/>
  <c r="R164" i="13"/>
  <c r="S164" i="13"/>
  <c r="T164" i="13"/>
  <c r="H165" i="13"/>
  <c r="K165" i="13"/>
  <c r="L165" i="13"/>
  <c r="O165" i="13"/>
  <c r="P165" i="13" s="1"/>
  <c r="R165" i="13"/>
  <c r="S165" i="13"/>
  <c r="T165" i="13"/>
  <c r="H167" i="13"/>
  <c r="K167" i="13"/>
  <c r="L167" i="13"/>
  <c r="O167" i="13"/>
  <c r="P167" i="13" s="1"/>
  <c r="R167" i="13"/>
  <c r="S167" i="13"/>
  <c r="T167" i="13"/>
  <c r="H168" i="13"/>
  <c r="K168" i="13"/>
  <c r="L168" i="13"/>
  <c r="O168" i="13"/>
  <c r="P168" i="13" s="1"/>
  <c r="R168" i="13"/>
  <c r="S168" i="13"/>
  <c r="T168" i="13"/>
  <c r="H169" i="13"/>
  <c r="K169" i="13"/>
  <c r="L169" i="13"/>
  <c r="O169" i="13"/>
  <c r="P169" i="13" s="1"/>
  <c r="R169" i="13"/>
  <c r="S169" i="13"/>
  <c r="T169" i="13"/>
  <c r="H170" i="13"/>
  <c r="K170" i="13"/>
  <c r="L170" i="13"/>
  <c r="O170" i="13"/>
  <c r="P170" i="13" s="1"/>
  <c r="R170" i="13"/>
  <c r="S170" i="13"/>
  <c r="T170" i="13"/>
  <c r="H171" i="13"/>
  <c r="K171" i="13"/>
  <c r="L171" i="13"/>
  <c r="O171" i="13"/>
  <c r="P171" i="13" s="1"/>
  <c r="R171" i="13"/>
  <c r="S171" i="13"/>
  <c r="T171" i="13"/>
  <c r="H173" i="13"/>
  <c r="K173" i="13"/>
  <c r="L173" i="13"/>
  <c r="O173" i="13"/>
  <c r="P173" i="13" s="1"/>
  <c r="R173" i="13"/>
  <c r="S173" i="13"/>
  <c r="T173" i="13"/>
  <c r="H174" i="13"/>
  <c r="K174" i="13"/>
  <c r="L174" i="13"/>
  <c r="O174" i="13"/>
  <c r="P174" i="13" s="1"/>
  <c r="R174" i="13"/>
  <c r="S174" i="13"/>
  <c r="T174" i="13"/>
  <c r="H175" i="13"/>
  <c r="K175" i="13"/>
  <c r="L175" i="13"/>
  <c r="O175" i="13"/>
  <c r="P175" i="13" s="1"/>
  <c r="R175" i="13"/>
  <c r="S175" i="13"/>
  <c r="T175" i="13"/>
  <c r="H176" i="13"/>
  <c r="K176" i="13"/>
  <c r="L176" i="13"/>
  <c r="O176" i="13"/>
  <c r="P176" i="13" s="1"/>
  <c r="R176" i="13"/>
  <c r="S176" i="13"/>
  <c r="T176" i="13"/>
  <c r="B178" i="13"/>
  <c r="K178" i="13"/>
  <c r="L178" i="13" s="1"/>
  <c r="S178" i="13"/>
  <c r="K180" i="13"/>
  <c r="L180" i="13"/>
  <c r="O180" i="13"/>
  <c r="P180" i="13"/>
  <c r="R180" i="13"/>
  <c r="S180" i="13"/>
  <c r="T180" i="13"/>
  <c r="H182" i="13"/>
  <c r="T182" i="13" s="1"/>
  <c r="K182" i="13"/>
  <c r="K204" i="13" s="1"/>
  <c r="E18" i="12" s="1"/>
  <c r="O182" i="13"/>
  <c r="P182" i="13"/>
  <c r="R182" i="13"/>
  <c r="S182" i="13"/>
  <c r="H183" i="13"/>
  <c r="T183" i="13" s="1"/>
  <c r="K183" i="13"/>
  <c r="O183" i="13"/>
  <c r="P183" i="13" s="1"/>
  <c r="R183" i="13"/>
  <c r="S183" i="13"/>
  <c r="H184" i="13"/>
  <c r="T184" i="13" s="1"/>
  <c r="K184" i="13"/>
  <c r="O184" i="13"/>
  <c r="P184" i="13" s="1"/>
  <c r="R184" i="13"/>
  <c r="S184" i="13"/>
  <c r="H185" i="13"/>
  <c r="T185" i="13" s="1"/>
  <c r="K185" i="13"/>
  <c r="O185" i="13"/>
  <c r="P185" i="13"/>
  <c r="R185" i="13"/>
  <c r="S185" i="13"/>
  <c r="H186" i="13"/>
  <c r="T186" i="13" s="1"/>
  <c r="K186" i="13"/>
  <c r="O186" i="13"/>
  <c r="P186" i="13"/>
  <c r="R186" i="13"/>
  <c r="S186" i="13"/>
  <c r="H187" i="13"/>
  <c r="T187" i="13" s="1"/>
  <c r="K187" i="13"/>
  <c r="O187" i="13"/>
  <c r="P187" i="13" s="1"/>
  <c r="R187" i="13"/>
  <c r="S187" i="13"/>
  <c r="H188" i="13"/>
  <c r="T188" i="13" s="1"/>
  <c r="K188" i="13"/>
  <c r="O188" i="13"/>
  <c r="P188" i="13" s="1"/>
  <c r="R188" i="13"/>
  <c r="S188" i="13"/>
  <c r="H189" i="13"/>
  <c r="T189" i="13" s="1"/>
  <c r="K189" i="13"/>
  <c r="O189" i="13"/>
  <c r="P189" i="13"/>
  <c r="R189" i="13"/>
  <c r="S189" i="13"/>
  <c r="H190" i="13"/>
  <c r="T190" i="13" s="1"/>
  <c r="K190" i="13"/>
  <c r="O190" i="13"/>
  <c r="P190" i="13"/>
  <c r="R190" i="13"/>
  <c r="S190" i="13"/>
  <c r="H191" i="13"/>
  <c r="T191" i="13" s="1"/>
  <c r="K191" i="13"/>
  <c r="O191" i="13"/>
  <c r="P191" i="13" s="1"/>
  <c r="R191" i="13"/>
  <c r="S191" i="13"/>
  <c r="H192" i="13"/>
  <c r="T192" i="13" s="1"/>
  <c r="K192" i="13"/>
  <c r="O192" i="13"/>
  <c r="P192" i="13" s="1"/>
  <c r="R192" i="13"/>
  <c r="S192" i="13"/>
  <c r="H193" i="13"/>
  <c r="T193" i="13" s="1"/>
  <c r="K193" i="13"/>
  <c r="O193" i="13"/>
  <c r="P193" i="13"/>
  <c r="R193" i="13"/>
  <c r="S193" i="13"/>
  <c r="H194" i="13"/>
  <c r="T194" i="13" s="1"/>
  <c r="K194" i="13"/>
  <c r="O194" i="13"/>
  <c r="P194" i="13"/>
  <c r="R194" i="13"/>
  <c r="S194" i="13"/>
  <c r="H195" i="13"/>
  <c r="T195" i="13" s="1"/>
  <c r="K195" i="13"/>
  <c r="O195" i="13"/>
  <c r="P195" i="13" s="1"/>
  <c r="R195" i="13"/>
  <c r="S195" i="13"/>
  <c r="H196" i="13"/>
  <c r="T196" i="13" s="1"/>
  <c r="K196" i="13"/>
  <c r="O196" i="13"/>
  <c r="P196" i="13" s="1"/>
  <c r="R196" i="13"/>
  <c r="S196" i="13"/>
  <c r="H197" i="13"/>
  <c r="T197" i="13" s="1"/>
  <c r="K197" i="13"/>
  <c r="O197" i="13"/>
  <c r="P197" i="13"/>
  <c r="R197" i="13"/>
  <c r="S197" i="13"/>
  <c r="H198" i="13"/>
  <c r="T198" i="13" s="1"/>
  <c r="K198" i="13"/>
  <c r="O198" i="13"/>
  <c r="P198" i="13"/>
  <c r="R198" i="13"/>
  <c r="S198" i="13"/>
  <c r="H200" i="13"/>
  <c r="T200" i="13" s="1"/>
  <c r="K200" i="13"/>
  <c r="O200" i="13"/>
  <c r="P200" i="13" s="1"/>
  <c r="R200" i="13"/>
  <c r="S200" i="13"/>
  <c r="H201" i="13"/>
  <c r="T201" i="13" s="1"/>
  <c r="K201" i="13"/>
  <c r="O201" i="13"/>
  <c r="P201" i="13" s="1"/>
  <c r="R201" i="13"/>
  <c r="S201" i="13"/>
  <c r="H202" i="13"/>
  <c r="T202" i="13" s="1"/>
  <c r="K202" i="13"/>
  <c r="O202" i="13"/>
  <c r="P202" i="13"/>
  <c r="R202" i="13"/>
  <c r="S202" i="13"/>
  <c r="B204" i="13"/>
  <c r="S204" i="13"/>
  <c r="B206" i="13"/>
  <c r="A12" i="12"/>
  <c r="B12" i="12"/>
  <c r="A13" i="12"/>
  <c r="B13" i="12"/>
  <c r="D13" i="12"/>
  <c r="I13" i="12"/>
  <c r="J13" i="12"/>
  <c r="A14" i="12"/>
  <c r="B14" i="12"/>
  <c r="G14" i="12"/>
  <c r="I14" i="12"/>
  <c r="A15" i="12"/>
  <c r="B15" i="12"/>
  <c r="I15" i="12"/>
  <c r="A16" i="12"/>
  <c r="B16" i="12"/>
  <c r="I16" i="12"/>
  <c r="A17" i="12"/>
  <c r="B17" i="12"/>
  <c r="D17" i="12"/>
  <c r="J17" i="12" s="1"/>
  <c r="E17" i="12"/>
  <c r="I17" i="12"/>
  <c r="A18" i="12"/>
  <c r="B18" i="12"/>
  <c r="I18" i="12"/>
  <c r="G31" i="12"/>
  <c r="I32" i="12"/>
  <c r="G32" i="12" s="1"/>
  <c r="F43" i="12"/>
  <c r="M51" i="12"/>
  <c r="I52" i="12"/>
  <c r="M52" i="12"/>
  <c r="F55" i="12"/>
  <c r="J52" i="12" l="1"/>
  <c r="F16" i="12"/>
  <c r="L130" i="13"/>
  <c r="L107" i="13"/>
  <c r="P107" i="13"/>
  <c r="T107" i="13"/>
  <c r="L97" i="13"/>
  <c r="P97" i="13"/>
  <c r="T97" i="13"/>
  <c r="L63" i="13"/>
  <c r="P63" i="13"/>
  <c r="T63" i="13"/>
  <c r="L116" i="13"/>
  <c r="P116" i="13"/>
  <c r="T116" i="13"/>
  <c r="L105" i="13"/>
  <c r="P105" i="13"/>
  <c r="T105" i="13"/>
  <c r="H93" i="13"/>
  <c r="L61" i="13"/>
  <c r="P61" i="13"/>
  <c r="T61" i="13"/>
  <c r="L109" i="13"/>
  <c r="P109" i="13"/>
  <c r="T109" i="13"/>
  <c r="L99" i="13"/>
  <c r="P99" i="13"/>
  <c r="T99" i="13"/>
  <c r="L87" i="13"/>
  <c r="P87" i="13"/>
  <c r="L79" i="13"/>
  <c r="P79" i="13"/>
  <c r="L74" i="13"/>
  <c r="P74" i="13"/>
  <c r="L68" i="13"/>
  <c r="P68" i="13"/>
  <c r="L65" i="13"/>
  <c r="P65" i="13"/>
  <c r="T65" i="13"/>
  <c r="P151" i="13"/>
  <c r="O178" i="13"/>
  <c r="G17" i="12" s="1"/>
  <c r="H17" i="12" s="1"/>
  <c r="L91" i="13"/>
  <c r="P91" i="13"/>
  <c r="L78" i="13"/>
  <c r="P78" i="13"/>
  <c r="L67" i="13"/>
  <c r="P67" i="13"/>
  <c r="T178" i="13"/>
  <c r="H118" i="13"/>
  <c r="L113" i="13"/>
  <c r="P113" i="13"/>
  <c r="T113" i="13"/>
  <c r="L102" i="13"/>
  <c r="P102" i="13"/>
  <c r="T102" i="13"/>
  <c r="T91" i="13"/>
  <c r="T78" i="13"/>
  <c r="T67" i="13"/>
  <c r="L112" i="13"/>
  <c r="P112" i="13"/>
  <c r="T112" i="13"/>
  <c r="L101" i="13"/>
  <c r="P101" i="13"/>
  <c r="T101" i="13"/>
  <c r="O204" i="13"/>
  <c r="G18" i="12" s="1"/>
  <c r="H16" i="12"/>
  <c r="L106" i="13"/>
  <c r="P106" i="13"/>
  <c r="T106" i="13"/>
  <c r="L89" i="13"/>
  <c r="P89" i="13"/>
  <c r="L80" i="13"/>
  <c r="P80" i="13"/>
  <c r="L75" i="13"/>
  <c r="P75" i="13"/>
  <c r="L69" i="13"/>
  <c r="P69" i="13"/>
  <c r="L62" i="13"/>
  <c r="P62" i="13"/>
  <c r="T62" i="13"/>
  <c r="L110" i="13"/>
  <c r="P110" i="13"/>
  <c r="T110" i="13"/>
  <c r="L100" i="13"/>
  <c r="P100" i="13"/>
  <c r="T100" i="13"/>
  <c r="L66" i="13"/>
  <c r="T66" i="13"/>
  <c r="P66" i="13"/>
  <c r="L56" i="13"/>
  <c r="E13" i="12"/>
  <c r="F13" i="12" s="1"/>
  <c r="L85" i="13"/>
  <c r="P85" i="13"/>
  <c r="L73" i="13"/>
  <c r="P73" i="13"/>
  <c r="L147" i="13"/>
  <c r="D16" i="12"/>
  <c r="P147" i="13"/>
  <c r="T147" i="13"/>
  <c r="L115" i="13"/>
  <c r="P115" i="13"/>
  <c r="T115" i="13"/>
  <c r="L103" i="13"/>
  <c r="P103" i="13"/>
  <c r="T103" i="13"/>
  <c r="K118" i="13"/>
  <c r="E15" i="12" s="1"/>
  <c r="L90" i="13"/>
  <c r="P90" i="13"/>
  <c r="L83" i="13"/>
  <c r="P83" i="13"/>
  <c r="L77" i="13"/>
  <c r="P77" i="13"/>
  <c r="L70" i="13"/>
  <c r="P70" i="13"/>
  <c r="S38" i="13"/>
  <c r="E12" i="12"/>
  <c r="T11" i="13"/>
  <c r="T10" i="13"/>
  <c r="T9" i="13"/>
  <c r="T8" i="13"/>
  <c r="T7" i="13"/>
  <c r="L202" i="13"/>
  <c r="L201" i="13"/>
  <c r="L200" i="13"/>
  <c r="L198" i="13"/>
  <c r="L197" i="13"/>
  <c r="L196" i="13"/>
  <c r="L195" i="13"/>
  <c r="L194" i="13"/>
  <c r="L193" i="13"/>
  <c r="L192" i="13"/>
  <c r="L191" i="13"/>
  <c r="L190" i="13"/>
  <c r="L189" i="13"/>
  <c r="L188" i="13"/>
  <c r="L187" i="13"/>
  <c r="L186" i="13"/>
  <c r="L185" i="13"/>
  <c r="L184" i="13"/>
  <c r="L183" i="13"/>
  <c r="L182" i="13"/>
  <c r="O38" i="13"/>
  <c r="L25" i="13"/>
  <c r="L24" i="13"/>
  <c r="L23" i="13"/>
  <c r="L22" i="13"/>
  <c r="H204" i="13"/>
  <c r="P54" i="13"/>
  <c r="P53" i="13"/>
  <c r="P52" i="13"/>
  <c r="P51" i="13"/>
  <c r="P49" i="13"/>
  <c r="P48" i="13"/>
  <c r="P47" i="13"/>
  <c r="P45" i="13"/>
  <c r="P44" i="13"/>
  <c r="P43" i="13"/>
  <c r="P42" i="13"/>
  <c r="J16" i="12"/>
  <c r="P11" i="13"/>
  <c r="P10" i="13"/>
  <c r="P9" i="13"/>
  <c r="P8" i="13"/>
  <c r="P7" i="13"/>
  <c r="H38" i="13"/>
  <c r="F17" i="12"/>
  <c r="K206" i="13" l="1"/>
  <c r="E28" i="12"/>
  <c r="P178" i="13"/>
  <c r="D15" i="12"/>
  <c r="F15" i="12" s="1"/>
  <c r="L118" i="13"/>
  <c r="P118" i="13"/>
  <c r="T118" i="13"/>
  <c r="P204" i="13"/>
  <c r="T204" i="13"/>
  <c r="D18" i="12"/>
  <c r="H18" i="12" s="1"/>
  <c r="L204" i="13"/>
  <c r="I12" i="12"/>
  <c r="S206" i="13"/>
  <c r="T38" i="13"/>
  <c r="P38" i="13"/>
  <c r="D12" i="12"/>
  <c r="L38" i="13"/>
  <c r="H206" i="13"/>
  <c r="G12" i="12"/>
  <c r="O206" i="13"/>
  <c r="L93" i="13"/>
  <c r="D14" i="12"/>
  <c r="P93" i="13"/>
  <c r="T93" i="13"/>
  <c r="P206" i="13" l="1"/>
  <c r="T206" i="13"/>
  <c r="L206" i="13"/>
  <c r="G28" i="12"/>
  <c r="H12" i="12"/>
  <c r="J12" i="12"/>
  <c r="I28" i="12"/>
  <c r="J15" i="12"/>
  <c r="H15" i="12"/>
  <c r="F18" i="12"/>
  <c r="J18" i="12"/>
  <c r="D28" i="12"/>
  <c r="D33" i="12" s="1"/>
  <c r="F12" i="12"/>
  <c r="F28" i="12"/>
  <c r="E33" i="12"/>
  <c r="J14" i="12"/>
  <c r="H14" i="12"/>
  <c r="F14" i="12"/>
  <c r="F33" i="12" l="1"/>
  <c r="E38" i="12"/>
  <c r="E39" i="12"/>
  <c r="E40" i="12"/>
  <c r="E37" i="12"/>
  <c r="F37" i="12" s="1"/>
  <c r="D40" i="12"/>
  <c r="D38" i="12"/>
  <c r="D39" i="12"/>
  <c r="D37" i="12"/>
  <c r="H28" i="12"/>
  <c r="G33" i="12"/>
  <c r="J28" i="12"/>
  <c r="I33" i="12"/>
  <c r="I39" i="12" l="1"/>
  <c r="J39" i="12" s="1"/>
  <c r="J33" i="12"/>
  <c r="I40" i="12"/>
  <c r="J40" i="12" s="1"/>
  <c r="I38" i="12"/>
  <c r="J38" i="12" s="1"/>
  <c r="I37" i="12"/>
  <c r="J37" i="12" s="1"/>
  <c r="F40" i="12"/>
  <c r="H33" i="12"/>
  <c r="G40" i="12"/>
  <c r="H40" i="12" s="1"/>
  <c r="G39" i="12"/>
  <c r="H39" i="12" s="1"/>
  <c r="G38" i="12"/>
  <c r="H38" i="12" s="1"/>
  <c r="G43" i="12"/>
  <c r="G37" i="12"/>
  <c r="H37" i="12" s="1"/>
  <c r="F38" i="12"/>
  <c r="F39" i="12"/>
  <c r="C12" i="10" l="1"/>
  <c r="C12" i="9"/>
  <c r="C12" i="6"/>
  <c r="C12" i="5"/>
  <c r="C13" i="11"/>
  <c r="C11" i="11"/>
  <c r="C9" i="11"/>
  <c r="C7" i="11"/>
  <c r="C11" i="10" l="1"/>
  <c r="C11" i="9"/>
  <c r="B3" i="10"/>
  <c r="B4" i="10"/>
  <c r="B5" i="10"/>
  <c r="B6" i="10"/>
  <c r="B7" i="10"/>
  <c r="B3" i="9"/>
  <c r="B4" i="9"/>
  <c r="B5" i="9"/>
  <c r="B6" i="9"/>
  <c r="B7" i="9"/>
  <c r="B2" i="10"/>
  <c r="B2" i="9"/>
  <c r="E3" i="8"/>
  <c r="E4" i="8"/>
  <c r="E5" i="8"/>
  <c r="E2" i="8"/>
  <c r="A2" i="8"/>
  <c r="G46" i="11" l="1"/>
  <c r="G17" i="11"/>
  <c r="H35" i="10"/>
  <c r="H34" i="10"/>
  <c r="H33" i="10"/>
  <c r="H32" i="10"/>
  <c r="H31" i="10"/>
  <c r="H30" i="10"/>
  <c r="H29" i="10"/>
  <c r="H28" i="10"/>
  <c r="H27" i="10"/>
  <c r="H26" i="10"/>
  <c r="H25" i="10"/>
  <c r="H24" i="10"/>
  <c r="H23" i="10"/>
  <c r="H22" i="10"/>
  <c r="H21" i="10"/>
  <c r="H20" i="10"/>
  <c r="H19" i="10"/>
  <c r="H18" i="10"/>
  <c r="H17" i="10"/>
  <c r="H37" i="9"/>
  <c r="H36" i="9"/>
  <c r="H35" i="9"/>
  <c r="H34" i="9"/>
  <c r="H33" i="9"/>
  <c r="H32" i="9"/>
  <c r="H31" i="9"/>
  <c r="H30" i="9"/>
  <c r="H29" i="9"/>
  <c r="H28" i="9"/>
  <c r="H27" i="9"/>
  <c r="H26" i="9"/>
  <c r="H25" i="9"/>
  <c r="H24" i="9"/>
  <c r="H23" i="9"/>
  <c r="H22" i="9"/>
  <c r="H21" i="9"/>
  <c r="H20" i="9"/>
  <c r="H19" i="9"/>
  <c r="H18" i="9"/>
  <c r="H17" i="9"/>
  <c r="H42" i="9" l="1"/>
  <c r="H42" i="10"/>
  <c r="E11" i="8" s="1"/>
  <c r="E39" i="8" l="1"/>
  <c r="E10" i="8"/>
  <c r="C11" i="6" l="1"/>
  <c r="C11" i="5"/>
  <c r="H18" i="5" l="1"/>
  <c r="H19" i="5"/>
  <c r="H20" i="5"/>
  <c r="H21" i="5"/>
  <c r="H22" i="5"/>
  <c r="H23" i="5"/>
  <c r="H24" i="5"/>
  <c r="H25" i="5"/>
  <c r="H26" i="5"/>
  <c r="H27" i="5"/>
  <c r="H28" i="5"/>
  <c r="H29" i="5"/>
  <c r="H30" i="5"/>
  <c r="H31" i="5"/>
  <c r="H32" i="5"/>
  <c r="H33" i="5"/>
  <c r="H34" i="5"/>
  <c r="H35" i="5"/>
  <c r="H36" i="5"/>
  <c r="H37" i="5"/>
  <c r="H17" i="5"/>
  <c r="H18" i="6"/>
  <c r="H19" i="6"/>
  <c r="H20" i="6"/>
  <c r="H21" i="6"/>
  <c r="H22" i="6"/>
  <c r="H23" i="6"/>
  <c r="H24" i="6"/>
  <c r="H25" i="6"/>
  <c r="H26" i="6"/>
  <c r="H27" i="6"/>
  <c r="H28" i="6"/>
  <c r="H29" i="6"/>
  <c r="H30" i="6"/>
  <c r="H31" i="6"/>
  <c r="H32" i="6"/>
  <c r="H33" i="6"/>
  <c r="H34" i="6"/>
  <c r="H35" i="6"/>
  <c r="H17" i="6"/>
  <c r="B7" i="6"/>
  <c r="B6" i="6"/>
  <c r="B5" i="6"/>
  <c r="B4" i="6"/>
  <c r="B3" i="6"/>
  <c r="B2" i="6"/>
  <c r="B6" i="5"/>
  <c r="B7" i="5"/>
  <c r="B3" i="5"/>
  <c r="B4" i="5"/>
  <c r="B5" i="5"/>
  <c r="B2" i="5"/>
  <c r="E5" i="4"/>
  <c r="E4" i="4"/>
  <c r="E3" i="4"/>
  <c r="E2" i="4"/>
  <c r="A2" i="4"/>
  <c r="H42" i="6" l="1"/>
  <c r="E11" i="4" s="1"/>
  <c r="H42" i="5"/>
  <c r="E10" i="4" s="1"/>
  <c r="E39" i="4" l="1"/>
</calcChain>
</file>

<file path=xl/sharedStrings.xml><?xml version="1.0" encoding="utf-8"?>
<sst xmlns="http://schemas.openxmlformats.org/spreadsheetml/2006/main" count="728" uniqueCount="395">
  <si>
    <r>
      <t xml:space="preserve">Fyllið inn viðeigandi upplýsingar í blágráu reitina 
og smellið á flipann bókunarblað hér að neðan til þess að halda áfram skráningu reiknings 
</t>
    </r>
    <r>
      <rPr>
        <b/>
        <i/>
        <sz val="11"/>
        <color theme="1"/>
        <rFont val="Calibri"/>
        <family val="2"/>
        <scheme val="minor"/>
      </rPr>
      <t>Gráu reitirnir og fliparnir eru valkvæðir til útfyllingar</t>
    </r>
  </si>
  <si>
    <t>Verkheiti</t>
  </si>
  <si>
    <t>[ Verkheiti ]</t>
  </si>
  <si>
    <t>Samningsform og nr.</t>
  </si>
  <si>
    <t>[ Útboðs nr./vfsp. nr./Sam.kaup nr./bein kaup ]</t>
  </si>
  <si>
    <t>Viðskiptaaðili</t>
  </si>
  <si>
    <t>[ Verktaki/ráðgjafi/fyrirtæki ]</t>
  </si>
  <si>
    <t>Verkkaupi</t>
  </si>
  <si>
    <t>[Umhverfis- og skipulagssvið Reykjavíkurborgar]</t>
  </si>
  <si>
    <t>Verkefnastjóri</t>
  </si>
  <si>
    <t>[Eftirlitsaðili/verkefnastjóri - Nafn og fyrirtæki]</t>
  </si>
  <si>
    <t>Upplýsingar um vertaka/ráðgjafa/fyrirtæki</t>
  </si>
  <si>
    <t>[kennitala]</t>
  </si>
  <si>
    <t>[Heimilisfang]</t>
  </si>
  <si>
    <t>[Póstn. saður]</t>
  </si>
  <si>
    <t>[Símanúmer / gsm ]</t>
  </si>
  <si>
    <t>[Heimasíða]</t>
  </si>
  <si>
    <r>
      <t xml:space="preserve">Ábyrgðaraðili verkkaupa fyllir út í </t>
    </r>
    <r>
      <rPr>
        <b/>
        <sz val="11"/>
        <color theme="4" tint="0.79998168889431442"/>
        <rFont val="Calibri"/>
        <family val="2"/>
        <scheme val="minor"/>
      </rPr>
      <t>litamerkta reiti</t>
    </r>
    <r>
      <rPr>
        <sz val="11"/>
        <color theme="1"/>
        <rFont val="Calibri"/>
        <family val="2"/>
        <scheme val="minor"/>
      </rPr>
      <t>, aðrir reitir uppfærast sjálfkrafa</t>
    </r>
  </si>
  <si>
    <t>BÓKUNARBLAÐ</t>
  </si>
  <si>
    <t xml:space="preserve">VERKEFNI: </t>
  </si>
  <si>
    <t xml:space="preserve">SAMNINGSFORM: </t>
  </si>
  <si>
    <t xml:space="preserve">VIÐSKIPTAAÐILI: </t>
  </si>
  <si>
    <t xml:space="preserve">ÁBYRGÐARAÐILI VERKKAUPA: </t>
  </si>
  <si>
    <t xml:space="preserve">Reikningsnúmer: </t>
  </si>
  <si>
    <t xml:space="preserve">Dagsetning reiknings: </t>
  </si>
  <si>
    <t xml:space="preserve">Eindagi   (+ 30 dagar): </t>
  </si>
  <si>
    <t>Tegund</t>
  </si>
  <si>
    <t>Lykill</t>
  </si>
  <si>
    <t>Verkb.</t>
  </si>
  <si>
    <t>Vsk. kóði</t>
  </si>
  <si>
    <t>Skýring</t>
  </si>
  <si>
    <t>Fjárhæð</t>
  </si>
  <si>
    <t>Lýsing</t>
  </si>
  <si>
    <t>Bókunarlykill</t>
  </si>
  <si>
    <t>Notkunarlýsing</t>
  </si>
  <si>
    <t>Verkfræðingar og tæknifæðingar</t>
  </si>
  <si>
    <t>Hér skaf færa vinnu verk- og tæknifræðinga fyrir utam eftirlit með framkvæmdum.</t>
  </si>
  <si>
    <t>Arkitekt, land og skipulagsfræðingar</t>
  </si>
  <si>
    <t>Hér skaf færa vinnu arkitekta, land- og skipulagsfræðinga fyrir utam eftirlit með framkvæmdum.</t>
  </si>
  <si>
    <t>Eftirlit sérfræðinga</t>
  </si>
  <si>
    <t>Hér skal færa eftirlit sérfræðinga með framkvæmdum.</t>
  </si>
  <si>
    <t>Önnur sérfræðiþjónusta</t>
  </si>
  <si>
    <t>Hér skal færa aðra sérfræðiþjónust, svo sem sérfræðiþjónustu verktaka og þarf hún þá að vera sér liður í tilboðsskrá og reikningsfærð á sér reikningi.</t>
  </si>
  <si>
    <t>----------------------------------------</t>
  </si>
  <si>
    <t>Útboðsverk</t>
  </si>
  <si>
    <t>Hér skal færa útboð og verðfyrirspurnir sem fara í gegnum innkaupaskrifstofu.</t>
  </si>
  <si>
    <t>""</t>
  </si>
  <si>
    <t>Útboðsverk, verðbætur</t>
  </si>
  <si>
    <t>Hér skal færa verðbætur sem tilheyra útboðsverkum og verðfyrispurnum sem fara í gegnum innkaupaskrifstofu.</t>
  </si>
  <si>
    <t>Útboðsverk, aukaverk</t>
  </si>
  <si>
    <t>Hér skal færa aukaverk sem tilheyra útboðsverkum og verðfyrispurnum sem fara í gegnum innkaupaskrifstofu.</t>
  </si>
  <si>
    <t>Samningskaup</t>
  </si>
  <si>
    <t>Hér skal færa samningskaup og samninga sem gerðir eru með heimild innkaupaskrifstofu.</t>
  </si>
  <si>
    <t>Útboðsverk, magnbreytingar</t>
  </si>
  <si>
    <t>Hér skal færa magnbreytingar vegna útboða og verðfyrirspurna sem far aí gegnum innkaupaskrifstofu. Einnig er heimilt að nota 5560 fyrir magnbreytingar.</t>
  </si>
  <si>
    <t>Húsasmíði</t>
  </si>
  <si>
    <t>Hér skal færa vinnu og efni ef ekki er fyrir hendi viðhalds- eða þjónustusamningur, eða verk hefur ekki verið boðið út á vegum innkaupadeildar.</t>
  </si>
  <si>
    <t>Járnsmíði</t>
  </si>
  <si>
    <t>Blikksmíði</t>
  </si>
  <si>
    <t>Málun</t>
  </si>
  <si>
    <t>Pípulögn</t>
  </si>
  <si>
    <t>Raflögn</t>
  </si>
  <si>
    <t>Múrverk</t>
  </si>
  <si>
    <t>Dúkalögn, veggfóðrun</t>
  </si>
  <si>
    <t>Jarðvinna og yfirborðsfrágangur</t>
  </si>
  <si>
    <t>Hér skal færa vinnu og efni vegna jarðvinnu og yfirborðsfrágangs gatna og opinna svæða ef verk eru ekki boðið út á vegum innkaupadeildar.</t>
  </si>
  <si>
    <t>Vinna Orkuveitu Reykjavíkur</t>
  </si>
  <si>
    <t>Hér skal færa vinnu og efni sem unnin er á vegum OR eða dótturfélaga þess.</t>
  </si>
  <si>
    <t>Viðhalds- og þjónustusamn</t>
  </si>
  <si>
    <t>Hér skal færa vinnu  og efni vegna viðhalds- og þjónustusamninga sem boðnir hafa verið út í  gegnum innkaupaskrifstofu.</t>
  </si>
  <si>
    <t>Lóð</t>
  </si>
  <si>
    <t>Hér skal færa vinnu og efni vegna jarðvinnu og yfirborðsfrágangs á stofnanalóðum ef verk eru ekki boðið út á vegum innkaupadeildar.</t>
  </si>
  <si>
    <t>Önnur aðkeypt vinna</t>
  </si>
  <si>
    <t>Hér skal færa aðra vinnu og efni en talin hefur verið upp hér að ofan.</t>
  </si>
  <si>
    <t xml:space="preserve">SAMTALS: </t>
  </si>
  <si>
    <t>SAMÞYKK TIL GREIÐSLU</t>
  </si>
  <si>
    <t xml:space="preserve">Framvinda nr. </t>
  </si>
  <si>
    <t>x</t>
  </si>
  <si>
    <t xml:space="preserve">Dags:  </t>
  </si>
  <si>
    <t xml:space="preserve">Safnblað </t>
  </si>
  <si>
    <t xml:space="preserve">Tímabil: </t>
  </si>
  <si>
    <t>Greiðsluliðir</t>
  </si>
  <si>
    <t>Samnings upphæð</t>
  </si>
  <si>
    <t>Framvinda skv. síðasta reikningi</t>
  </si>
  <si>
    <t>% af heild</t>
  </si>
  <si>
    <t>Framvinda á þessum reikningi</t>
  </si>
  <si>
    <t>Heildar- framvinda</t>
  </si>
  <si>
    <t xml:space="preserve">Samningsverk samtals með vsk: </t>
  </si>
  <si>
    <t xml:space="preserve">Verðbætur: </t>
  </si>
  <si>
    <t xml:space="preserve">Viðbótarverk skv. yfirliti viðbótarverka: </t>
  </si>
  <si>
    <t xml:space="preserve">Aukaverk skv. yfirliti aukaverka: </t>
  </si>
  <si>
    <t xml:space="preserve">Samtals framvinda: </t>
  </si>
  <si>
    <t>Kostnaðarskipting</t>
  </si>
  <si>
    <t>hlutfall</t>
  </si>
  <si>
    <t>USK</t>
  </si>
  <si>
    <t>OR</t>
  </si>
  <si>
    <t>Gagnaveita Rvk</t>
  </si>
  <si>
    <t>Míla</t>
  </si>
  <si>
    <t>Uppgjör marks</t>
  </si>
  <si>
    <t xml:space="preserve">Viðmiðunar- og raunkostnaður </t>
  </si>
  <si>
    <r>
      <t>K</t>
    </r>
    <r>
      <rPr>
        <vertAlign val="subscript"/>
        <sz val="11"/>
        <color theme="1"/>
        <rFont val="Calibri"/>
        <family val="2"/>
        <scheme val="minor"/>
      </rPr>
      <t>0</t>
    </r>
    <r>
      <rPr>
        <sz val="11"/>
        <color theme="1"/>
        <rFont val="Calibri"/>
        <family val="2"/>
        <scheme val="minor"/>
      </rPr>
      <t xml:space="preserve">= </t>
    </r>
  </si>
  <si>
    <r>
      <t>K</t>
    </r>
    <r>
      <rPr>
        <vertAlign val="subscript"/>
        <sz val="11"/>
        <color theme="1"/>
        <rFont val="Calibri"/>
        <family val="2"/>
        <scheme val="minor"/>
      </rPr>
      <t>raun</t>
    </r>
    <r>
      <rPr>
        <sz val="11"/>
        <color theme="1"/>
        <rFont val="Calibri"/>
        <family val="2"/>
        <scheme val="minor"/>
      </rPr>
      <t xml:space="preserve">= </t>
    </r>
  </si>
  <si>
    <t xml:space="preserve">Mark samnings og endanlegt mark </t>
  </si>
  <si>
    <r>
      <t>M</t>
    </r>
    <r>
      <rPr>
        <vertAlign val="subscript"/>
        <sz val="11"/>
        <color theme="1"/>
        <rFont val="Calibri"/>
        <family val="2"/>
        <scheme val="minor"/>
      </rPr>
      <t>0</t>
    </r>
    <r>
      <rPr>
        <sz val="11"/>
        <color theme="1"/>
        <rFont val="Calibri"/>
        <family val="2"/>
        <scheme val="minor"/>
      </rPr>
      <t xml:space="preserve">= </t>
    </r>
  </si>
  <si>
    <r>
      <t>M</t>
    </r>
    <r>
      <rPr>
        <vertAlign val="subscript"/>
        <sz val="11"/>
        <color theme="1"/>
        <rFont val="Calibri"/>
        <family val="2"/>
        <scheme val="minor"/>
      </rPr>
      <t>raun</t>
    </r>
    <r>
      <rPr>
        <sz val="11"/>
        <color theme="1"/>
        <rFont val="Calibri"/>
        <family val="2"/>
        <scheme val="minor"/>
      </rPr>
      <t xml:space="preserve">= </t>
    </r>
  </si>
  <si>
    <t xml:space="preserve">Raunverulegur kost. og max þóknun </t>
  </si>
  <si>
    <t xml:space="preserve">R= </t>
  </si>
  <si>
    <r>
      <t>Þ</t>
    </r>
    <r>
      <rPr>
        <vertAlign val="subscript"/>
        <sz val="11"/>
        <color theme="1"/>
        <rFont val="Calibri"/>
        <family val="2"/>
        <scheme val="minor"/>
      </rPr>
      <t>max</t>
    </r>
    <r>
      <rPr>
        <sz val="11"/>
        <color theme="1"/>
        <rFont val="Calibri"/>
        <family val="2"/>
        <scheme val="minor"/>
      </rPr>
      <t xml:space="preserve">= </t>
    </r>
  </si>
  <si>
    <t>Z% =</t>
  </si>
  <si>
    <t>R&gt; Mraun ==&gt; Þ=</t>
  </si>
  <si>
    <t>Y% =</t>
  </si>
  <si>
    <t xml:space="preserve">Uppgjör marks: </t>
  </si>
  <si>
    <t>R&lt; Mraun ==&gt; Þ=</t>
  </si>
  <si>
    <t>NR</t>
  </si>
  <si>
    <t>HEITI VERKÞÁTTA</t>
  </si>
  <si>
    <t>MAGN</t>
  </si>
  <si>
    <t>EIN.</t>
  </si>
  <si>
    <t>EIN.VERÐ MEÐ VSK</t>
  </si>
  <si>
    <t>ALLS</t>
  </si>
  <si>
    <t>Framvinda skv.
síðasta reikningi</t>
  </si>
  <si>
    <t>Framkvæmt á
þessum reikningi</t>
  </si>
  <si>
    <t>Heildar framvinda</t>
  </si>
  <si>
    <t>Magn</t>
  </si>
  <si>
    <t>Verð samtals</t>
  </si>
  <si>
    <t>Hlutf.</t>
  </si>
  <si>
    <t>8</t>
  </si>
  <si>
    <t xml:space="preserve">FRÁGANGUR SVÆÐA </t>
  </si>
  <si>
    <t>8.1</t>
  </si>
  <si>
    <t>AÐSTAÐA OG JARÐVINNA</t>
  </si>
  <si>
    <t/>
  </si>
  <si>
    <t>8.1.1</t>
  </si>
  <si>
    <t>Aðstaða og  vinnusvæðið</t>
  </si>
  <si>
    <t>1</t>
  </si>
  <si>
    <t>Öryggisgirðingar</t>
  </si>
  <si>
    <t xml:space="preserve">m </t>
  </si>
  <si>
    <t xml:space="preserve">Viðvörunarmerki </t>
  </si>
  <si>
    <t>stk.</t>
  </si>
  <si>
    <t xml:space="preserve">Annar búnaður </t>
  </si>
  <si>
    <t>2</t>
  </si>
  <si>
    <t>Upplýsingaskilti</t>
  </si>
  <si>
    <t xml:space="preserve">stk. </t>
  </si>
  <si>
    <t>3</t>
  </si>
  <si>
    <t>Aðstaða</t>
  </si>
  <si>
    <t>heild</t>
  </si>
  <si>
    <t>8.1.2</t>
  </si>
  <si>
    <t>Jöfnun lóðar</t>
  </si>
  <si>
    <t>( án verðs )</t>
  </si>
  <si>
    <t>8.1.3</t>
  </si>
  <si>
    <t>Gröftur</t>
  </si>
  <si>
    <t>Gröftur og brottakstur á umframefni</t>
  </si>
  <si>
    <t>m³</t>
  </si>
  <si>
    <t>Gröftur og tilflutningur á jarðvegi innan lóðar</t>
  </si>
  <si>
    <t>Gröftur fyrir leiktækjum</t>
  </si>
  <si>
    <t>8.1.4</t>
  </si>
  <si>
    <t>Grúsarfylling</t>
  </si>
  <si>
    <t>Fylling undir hellulögn, malbikaða gangfleti og fallvarnarefni</t>
  </si>
  <si>
    <t>Fyllingar að leiktækjum og búnaði</t>
  </si>
  <si>
    <t>8.1.5</t>
  </si>
  <si>
    <t>Jöfnunarlag undir fallvarnarefni og gervigras</t>
  </si>
  <si>
    <t>m²</t>
  </si>
  <si>
    <t>8.1.6</t>
  </si>
  <si>
    <t>Upptaka á yfirborðsefnum</t>
  </si>
  <si>
    <t>Malbik og förgun</t>
  </si>
  <si>
    <t>Hellur og förgun</t>
  </si>
  <si>
    <t>Hellur flokkaðar á bretti</t>
  </si>
  <si>
    <t>4</t>
  </si>
  <si>
    <t>Kantar, þrep og förgun</t>
  </si>
  <si>
    <t>m</t>
  </si>
  <si>
    <t>8.1.7</t>
  </si>
  <si>
    <t>Upptaka á búnaði</t>
  </si>
  <si>
    <t>Skjólgirðing</t>
  </si>
  <si>
    <t>Gróðurvarnargirðing</t>
  </si>
  <si>
    <t>Stálrimlagirðing</t>
  </si>
  <si>
    <t>Hlið</t>
  </si>
  <si>
    <t>5</t>
  </si>
  <si>
    <t>Steyptur veggur</t>
  </si>
  <si>
    <t>6</t>
  </si>
  <si>
    <t>Annað</t>
  </si>
  <si>
    <t>8.1.8</t>
  </si>
  <si>
    <t>Upptaka á leiktækjum</t>
  </si>
  <si>
    <t>Tæki endurnýtt</t>
  </si>
  <si>
    <t>Tæki flutt á hverfastöð</t>
  </si>
  <si>
    <t>Tæki fargað</t>
  </si>
  <si>
    <t>s</t>
  </si>
  <si>
    <t>8.2</t>
  </si>
  <si>
    <t xml:space="preserve">MANNVIRKI </t>
  </si>
  <si>
    <t>8.2.1</t>
  </si>
  <si>
    <t>Girðingar</t>
  </si>
  <si>
    <t>Netgirðing</t>
  </si>
  <si>
    <t>8.2.2</t>
  </si>
  <si>
    <t>Steypt mannvirki</t>
  </si>
  <si>
    <t>Mótasmíði</t>
  </si>
  <si>
    <t>Bendistál</t>
  </si>
  <si>
    <t>kg</t>
  </si>
  <si>
    <t>Steinsteypa</t>
  </si>
  <si>
    <t>8.2.3</t>
  </si>
  <si>
    <t>Trépallar / timburvirki</t>
  </si>
  <si>
    <t>Undirstöður</t>
  </si>
  <si>
    <t>Dregarar</t>
  </si>
  <si>
    <t>Gólfbitar</t>
  </si>
  <si>
    <t>Klæðning</t>
  </si>
  <si>
    <t>8.3</t>
  </si>
  <si>
    <t>LAGNIR</t>
  </si>
  <si>
    <t>8.3.1</t>
  </si>
  <si>
    <t>Jarðvinna vegna lagna</t>
  </si>
  <si>
    <t>Gröftur fyrir lögnum</t>
  </si>
  <si>
    <t>Skurðsnið 1</t>
  </si>
  <si>
    <t>Skurðsnið 2</t>
  </si>
  <si>
    <t>Fleygun í lagnaskurðum</t>
  </si>
  <si>
    <t>Fylling í skurði</t>
  </si>
  <si>
    <t xml:space="preserve">Endurnýtt fylling </t>
  </si>
  <si>
    <t>Aðflutt fyllingarefni</t>
  </si>
  <si>
    <t xml:space="preserve">Drenmöl vegna jarðvatnslagna </t>
  </si>
  <si>
    <t xml:space="preserve">Jarðvegsdúkur </t>
  </si>
  <si>
    <t>Söndun vegna snjóbræðslulagna</t>
  </si>
  <si>
    <t>7</t>
  </si>
  <si>
    <t xml:space="preserve">Gröftur með lögnum </t>
  </si>
  <si>
    <t>8.3.2</t>
  </si>
  <si>
    <t>Frárennslislagnir</t>
  </si>
  <si>
    <t>Pípur og tengistykki í jörð</t>
  </si>
  <si>
    <t>PVC xxx mm</t>
  </si>
  <si>
    <t xml:space="preserve">Drenlagnir </t>
  </si>
  <si>
    <t>Brunnar</t>
  </si>
  <si>
    <t xml:space="preserve">Regnvatsnbrunnur </t>
  </si>
  <si>
    <t>Aðrar gerðir…</t>
  </si>
  <si>
    <t>Niðurföll</t>
  </si>
  <si>
    <t>Myndbandsupptökur</t>
  </si>
  <si>
    <t>8.3.3</t>
  </si>
  <si>
    <t>Snjóbræðslulagnir</t>
  </si>
  <si>
    <t>Pípur og frágangur</t>
  </si>
  <si>
    <t>Hönnuður ákveður stærð</t>
  </si>
  <si>
    <t>Lokar og deilikista</t>
  </si>
  <si>
    <t>Tæki og búnaður</t>
  </si>
  <si>
    <t>Lagnagöt</t>
  </si>
  <si>
    <t>Stilling og skolun</t>
  </si>
  <si>
    <t>Prófanir</t>
  </si>
  <si>
    <t>8.4</t>
  </si>
  <si>
    <t>RAFKERFI</t>
  </si>
  <si>
    <t>8.4.1</t>
  </si>
  <si>
    <t>Jarðvinna vegna raflagna</t>
  </si>
  <si>
    <t>Skurður skv. kennisniði dxb xxXxx</t>
  </si>
  <si>
    <t>Fleygun í lagnaskurðum og fyrir stólpum</t>
  </si>
  <si>
    <t>Lagnaskurður, dýpt xx m</t>
  </si>
  <si>
    <t>Stólpur, dýpt 0 - x,x m</t>
  </si>
  <si>
    <t>Gröftur með eldri lögnum</t>
  </si>
  <si>
    <t>Taka upp og farga streng</t>
  </si>
  <si>
    <t xml:space="preserve">Taka upp ljósastólpa </t>
  </si>
  <si>
    <t>8.4.2</t>
  </si>
  <si>
    <t>Jarðstrengir</t>
  </si>
  <si>
    <t>Jarðstrengir lagðir í skurð</t>
  </si>
  <si>
    <t>Ídráttarrör í jörð</t>
  </si>
  <si>
    <t>Jarðstrengir dregnir í rör</t>
  </si>
  <si>
    <t>8.4.3</t>
  </si>
  <si>
    <t>Ljósastólpar</t>
  </si>
  <si>
    <t>Ljósastólpi x m</t>
  </si>
  <si>
    <t>8.4.4</t>
  </si>
  <si>
    <t>Lampar</t>
  </si>
  <si>
    <t>Lampi x</t>
  </si>
  <si>
    <t>8.4.5</t>
  </si>
  <si>
    <t>Tengiskápar og stjórnbúnaður</t>
  </si>
  <si>
    <t>Tengiskápar</t>
  </si>
  <si>
    <t xml:space="preserve">Rafstýring vegna snjóbræðslu </t>
  </si>
  <si>
    <t>8.5</t>
  </si>
  <si>
    <t>FRÁGANGUR YFIRBORÐS</t>
  </si>
  <si>
    <t>8.5.1</t>
  </si>
  <si>
    <t>Hellulögn</t>
  </si>
  <si>
    <t>Hellur og steinar – regluleg form</t>
  </si>
  <si>
    <t>Steinar – óregluleg form</t>
  </si>
  <si>
    <t>Náttúrusteinalögn – óregluleg form</t>
  </si>
  <si>
    <t>8.5.2</t>
  </si>
  <si>
    <t>Sögun á hellum</t>
  </si>
  <si>
    <t>8.5.3</t>
  </si>
  <si>
    <t>Tröppusteinn</t>
  </si>
  <si>
    <t>8.5.4</t>
  </si>
  <si>
    <t>Kantsteinn - stuðningur við hellur</t>
  </si>
  <si>
    <t>Forsteyptur kantsteinn</t>
  </si>
  <si>
    <t>Vélsteyptur kantsteinn</t>
  </si>
  <si>
    <t>Styrktarkantur / vinkill</t>
  </si>
  <si>
    <t>Styrktarsteypa</t>
  </si>
  <si>
    <t>8.5.5</t>
  </si>
  <si>
    <t>Gúmmígrasmottur, fallvörn / slitlag</t>
  </si>
  <si>
    <t>8.5.6</t>
  </si>
  <si>
    <t>Gervigras og fallvörn undir æfingasvæði / leiktæki</t>
  </si>
  <si>
    <t>8.5.7</t>
  </si>
  <si>
    <t xml:space="preserve">Leikvallagúmmí - Tartan </t>
  </si>
  <si>
    <t>8.5.8</t>
  </si>
  <si>
    <t>Gúmmíhellur</t>
  </si>
  <si>
    <t>8.5.9</t>
  </si>
  <si>
    <t>Trjákurl</t>
  </si>
  <si>
    <t>8.5.10</t>
  </si>
  <si>
    <t>Steinefni (salli/sandur) sem yfirborðsefni</t>
  </si>
  <si>
    <t>m3</t>
  </si>
  <si>
    <t>8.5.11</t>
  </si>
  <si>
    <t>Malbik og mulningur</t>
  </si>
  <si>
    <t>8.5.12</t>
  </si>
  <si>
    <t>Viðurlög</t>
  </si>
  <si>
    <t>( án verðs)</t>
  </si>
  <si>
    <t>8.5.13</t>
  </si>
  <si>
    <t>Fræsing og lásar í malbik</t>
  </si>
  <si>
    <t>8.5.14</t>
  </si>
  <si>
    <t xml:space="preserve">Holuviðgerðir </t>
  </si>
  <si>
    <t>8.5.15</t>
  </si>
  <si>
    <t>Sögun á malbiki</t>
  </si>
  <si>
    <t>8.5.16</t>
  </si>
  <si>
    <t>Grjót - lábarið / sprengt / holta</t>
  </si>
  <si>
    <t>Stakir steinar</t>
  </si>
  <si>
    <t xml:space="preserve">Grjót hleðslur </t>
  </si>
  <si>
    <t>8.6</t>
  </si>
  <si>
    <t>RÆKTUNARSVÆÐI</t>
  </si>
  <si>
    <t>8.6.1</t>
  </si>
  <si>
    <t>Endurnýting staðargróðurs</t>
  </si>
  <si>
    <t xml:space="preserve">Endurnýting staðargróðurs með gróðurþekju </t>
  </si>
  <si>
    <t>Endurnýting staðargróðurs með svarðlagi</t>
  </si>
  <si>
    <t>8.6.2</t>
  </si>
  <si>
    <t>Grassáning og ræktunarjarðvegur</t>
  </si>
  <si>
    <t>Grassáning A (þétt grasþekja)</t>
  </si>
  <si>
    <t>Grassáning B (Jarðvegsbinding)</t>
  </si>
  <si>
    <t>8.6.3</t>
  </si>
  <si>
    <t>Þökulögn og ræktunarjarðvegur</t>
  </si>
  <si>
    <t>Grasþökur</t>
  </si>
  <si>
    <t>Úthagagras</t>
  </si>
  <si>
    <t>Lyng- / mosaþökur</t>
  </si>
  <si>
    <t>Vökvun gróðurþekju / svarðlags / sáningarsvæða eða þökulagðra svæða</t>
  </si>
  <si>
    <t>Áburðargjöf grassvæða</t>
  </si>
  <si>
    <t xml:space="preserve">Grassláttur </t>
  </si>
  <si>
    <t>8.6.4</t>
  </si>
  <si>
    <t>Trjá- og runnagróður ásamt ræktunarjarðvegi</t>
  </si>
  <si>
    <t>Gróðurbeð</t>
  </si>
  <si>
    <t>Rótarburðarlag</t>
  </si>
  <si>
    <t>Plöntur</t>
  </si>
  <si>
    <t>Tegund - stærð</t>
  </si>
  <si>
    <t>Gróðursetning</t>
  </si>
  <si>
    <t>Þekjuefni - Sandur</t>
  </si>
  <si>
    <t xml:space="preserve">Þekjuefni - Trjákurl </t>
  </si>
  <si>
    <t xml:space="preserve">Uppbindingar </t>
  </si>
  <si>
    <t>Uppbinding með tveimur staurum</t>
  </si>
  <si>
    <t>Uppbinding með þremur staurum</t>
  </si>
  <si>
    <t>Vökvun trjá- og runnabeða</t>
  </si>
  <si>
    <t>9</t>
  </si>
  <si>
    <t xml:space="preserve">Trjáklippingar </t>
  </si>
  <si>
    <t>8.7</t>
  </si>
  <si>
    <t>Leiktæki og búnaður</t>
  </si>
  <si>
    <t>8.7.1</t>
  </si>
  <si>
    <t>Leiktæki</t>
  </si>
  <si>
    <t>Tæki 1 almenn lýsing</t>
  </si>
  <si>
    <t>Rólur</t>
  </si>
  <si>
    <t>Rugguróla</t>
  </si>
  <si>
    <t>Hreiðurróla</t>
  </si>
  <si>
    <t>Rólur – 5 eða 6 hyrntar</t>
  </si>
  <si>
    <t>Klifurtæki</t>
  </si>
  <si>
    <t>Kastali</t>
  </si>
  <si>
    <t>Skógarhýsi</t>
  </si>
  <si>
    <t>Smáhýsi fyrir börn frá 1 árs</t>
  </si>
  <si>
    <t>10</t>
  </si>
  <si>
    <t>Útskorinn Krókudíll</t>
  </si>
  <si>
    <t>11</t>
  </si>
  <si>
    <t>Salamandra</t>
  </si>
  <si>
    <t>12</t>
  </si>
  <si>
    <t>Þreföld vatnsrenna</t>
  </si>
  <si>
    <t>13</t>
  </si>
  <si>
    <t>Útihljóðfæri</t>
  </si>
  <si>
    <t>14</t>
  </si>
  <si>
    <t>Snúningsskífa</t>
  </si>
  <si>
    <t>15</t>
  </si>
  <si>
    <t>Trampólin (jarðlægt)</t>
  </si>
  <si>
    <t>16</t>
  </si>
  <si>
    <t>Þreföld körfuboltakarfa</t>
  </si>
  <si>
    <t>17</t>
  </si>
  <si>
    <t>Boltamark (íshokkí)</t>
  </si>
  <si>
    <t>8.7.2</t>
  </si>
  <si>
    <t>Búnaður</t>
  </si>
  <si>
    <t>Búnaður 1 almenn lýsing</t>
  </si>
  <si>
    <t>Bekkir án bakstuðnings</t>
  </si>
  <si>
    <t>Borð með bekkjum - samstæða</t>
  </si>
  <si>
    <t>Yfirlit aukaverka</t>
  </si>
  <si>
    <t>Aukav. nr.</t>
  </si>
  <si>
    <t>Dags.</t>
  </si>
  <si>
    <t>Upphæð í kr.</t>
  </si>
  <si>
    <t>Skv. aukaverkablaði x, reikningsfært með framvindu x</t>
  </si>
  <si>
    <t xml:space="preserve">Aukaverk samtals: </t>
  </si>
  <si>
    <t>AUKAVERKASKÝRSLA</t>
  </si>
  <si>
    <t>VERKKAUPI:</t>
  </si>
  <si>
    <t>VERK:</t>
  </si>
  <si>
    <t xml:space="preserve">AUKAVERK NR: </t>
  </si>
  <si>
    <t>VERKLÝSING:</t>
  </si>
  <si>
    <t xml:space="preserve">DAGS: </t>
  </si>
  <si>
    <t>SKÝRING</t>
  </si>
  <si>
    <t>EIN. VERÐ</t>
  </si>
  <si>
    <t>KRÓNUR</t>
  </si>
  <si>
    <t>UNDIRSKRIFT RÁÐGJAFA</t>
  </si>
  <si>
    <t>UNDIRSKRIFT VERKKAUPA</t>
  </si>
  <si>
    <t>Yfirlit viðbótarverk</t>
  </si>
  <si>
    <t>Skv. viðbótarverkablaði x, reikningsfært með framvindu x</t>
  </si>
  <si>
    <t>VIÐBÓTARVERK - LÝSING</t>
  </si>
  <si>
    <t xml:space="preserve">VIÐBÓTAR- VERK NR: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</si>
</sst>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\.m\.yyyy;@"/>
    <numFmt numFmtId="165" formatCode="#,##0.0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4" tint="0.79998168889431442"/>
      <name val="Calibri"/>
      <family val="2"/>
      <scheme val="minor"/>
    </font>
    <font>
      <sz val="8"/>
      <name val="Calibri"/>
      <family val="2"/>
      <scheme val="minor"/>
    </font>
    <font>
      <b/>
      <sz val="12"/>
      <color rgb="FF538DD5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538DD5"/>
      <name val="Calibri"/>
      <family val="2"/>
      <scheme val="minor"/>
    </font>
    <font>
      <b/>
      <sz val="11"/>
      <color rgb="FF538DD5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DDEBF7"/>
        <bgColor indexed="64"/>
      </patternFill>
    </fill>
  </fills>
  <borders count="69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dashed">
        <color auto="1"/>
      </bottom>
      <diagonal/>
    </border>
    <border>
      <left/>
      <right style="medium">
        <color auto="1"/>
      </right>
      <top style="dashed">
        <color auto="1"/>
      </top>
      <bottom style="dashed">
        <color auto="1"/>
      </bottom>
      <diagonal/>
    </border>
    <border>
      <left/>
      <right/>
      <top style="medium">
        <color auto="1"/>
      </top>
      <bottom style="dashed">
        <color auto="1"/>
      </bottom>
      <diagonal/>
    </border>
    <border>
      <left/>
      <right/>
      <top style="dashed">
        <color auto="1"/>
      </top>
      <bottom style="dashed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dashed">
        <color auto="1"/>
      </bottom>
      <diagonal/>
    </border>
    <border>
      <left style="medium">
        <color auto="1"/>
      </left>
      <right style="medium">
        <color auto="1"/>
      </right>
      <top style="dashed">
        <color auto="1"/>
      </top>
      <bottom style="dashed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dashed">
        <color auto="1"/>
      </right>
      <top style="medium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medium">
        <color auto="1"/>
      </top>
      <bottom style="dashed">
        <color auto="1"/>
      </bottom>
      <diagonal/>
    </border>
    <border>
      <left style="dashed">
        <color auto="1"/>
      </left>
      <right style="medium">
        <color auto="1"/>
      </right>
      <top style="medium">
        <color auto="1"/>
      </top>
      <bottom style="dashed">
        <color auto="1"/>
      </bottom>
      <diagonal/>
    </border>
    <border>
      <left style="medium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medium">
        <color auto="1"/>
      </right>
      <top style="dashed">
        <color auto="1"/>
      </top>
      <bottom style="dashed">
        <color auto="1"/>
      </bottom>
      <diagonal/>
    </border>
    <border>
      <left style="medium">
        <color auto="1"/>
      </left>
      <right style="dashed">
        <color auto="1"/>
      </right>
      <top style="dashed">
        <color auto="1"/>
      </top>
      <bottom style="medium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medium">
        <color auto="1"/>
      </bottom>
      <diagonal/>
    </border>
    <border>
      <left style="dashed">
        <color auto="1"/>
      </left>
      <right style="medium">
        <color auto="1"/>
      </right>
      <top style="dashed">
        <color auto="1"/>
      </top>
      <bottom style="medium">
        <color auto="1"/>
      </bottom>
      <diagonal/>
    </border>
    <border>
      <left/>
      <right/>
      <top/>
      <bottom style="dashed">
        <color auto="1"/>
      </bottom>
      <diagonal/>
    </border>
    <border>
      <left style="medium">
        <color auto="1"/>
      </left>
      <right/>
      <top style="medium">
        <color auto="1"/>
      </top>
      <bottom style="dashed">
        <color auto="1"/>
      </bottom>
      <diagonal/>
    </border>
    <border>
      <left style="medium">
        <color auto="1"/>
      </left>
      <right/>
      <top style="dashed">
        <color auto="1"/>
      </top>
      <bottom style="dashed">
        <color auto="1"/>
      </bottom>
      <diagonal/>
    </border>
    <border>
      <left/>
      <right/>
      <top style="dashed">
        <color auto="1"/>
      </top>
      <bottom style="medium">
        <color auto="1"/>
      </bottom>
      <diagonal/>
    </border>
    <border>
      <left/>
      <right style="medium">
        <color auto="1"/>
      </right>
      <top style="dashed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dashed">
        <color auto="1"/>
      </top>
      <bottom style="medium">
        <color auto="1"/>
      </bottom>
      <diagonal/>
    </border>
    <border>
      <left style="medium">
        <color auto="1"/>
      </left>
      <right/>
      <top style="dashed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dashed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dashed">
        <color auto="1"/>
      </top>
      <bottom style="thick">
        <color auto="1"/>
      </bottom>
      <diagonal/>
    </border>
    <border>
      <left/>
      <right/>
      <top style="dashed">
        <color auto="1"/>
      </top>
      <bottom style="thick">
        <color auto="1"/>
      </bottom>
      <diagonal/>
    </border>
    <border>
      <left/>
      <right style="medium">
        <color auto="1"/>
      </right>
      <top style="dashed">
        <color auto="1"/>
      </top>
      <bottom style="thick">
        <color auto="1"/>
      </bottom>
      <diagonal/>
    </border>
    <border>
      <left style="dashed">
        <color auto="1"/>
      </left>
      <right/>
      <top style="dashed">
        <color auto="1"/>
      </top>
      <bottom style="thick">
        <color auto="1"/>
      </bottom>
      <diagonal/>
    </border>
    <border>
      <left style="thick">
        <color auto="1"/>
      </left>
      <right style="dashed">
        <color auto="1"/>
      </right>
      <top style="dashed">
        <color auto="1"/>
      </top>
      <bottom style="thick">
        <color auto="1"/>
      </bottom>
      <diagonal/>
    </border>
    <border>
      <left/>
      <right style="thick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/>
      <top style="dashed">
        <color auto="1"/>
      </top>
      <bottom style="dashed">
        <color auto="1"/>
      </bottom>
      <diagonal/>
    </border>
    <border>
      <left style="thick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/>
      <right style="thick">
        <color auto="1"/>
      </right>
      <top style="medium">
        <color auto="1"/>
      </top>
      <bottom style="dashed">
        <color auto="1"/>
      </bottom>
      <diagonal/>
    </border>
    <border>
      <left style="dashed">
        <color auto="1"/>
      </left>
      <right/>
      <top style="medium">
        <color auto="1"/>
      </top>
      <bottom style="dashed">
        <color auto="1"/>
      </bottom>
      <diagonal/>
    </border>
    <border>
      <left style="thick">
        <color auto="1"/>
      </left>
      <right style="dashed">
        <color auto="1"/>
      </right>
      <top style="medium">
        <color auto="1"/>
      </top>
      <bottom style="dashed">
        <color auto="1"/>
      </bottom>
      <diagonal/>
    </border>
    <border>
      <left/>
      <right style="thick">
        <color auto="1"/>
      </right>
      <top style="thick">
        <color auto="1"/>
      </top>
      <bottom style="medium">
        <color auto="1"/>
      </bottom>
      <diagonal/>
    </border>
    <border>
      <left/>
      <right style="dashed">
        <color indexed="64"/>
      </right>
      <top style="thick">
        <color auto="1"/>
      </top>
      <bottom style="medium">
        <color auto="1"/>
      </bottom>
      <diagonal/>
    </border>
    <border>
      <left style="dashed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dashed">
        <color auto="1"/>
      </right>
      <top style="thick">
        <color auto="1"/>
      </top>
      <bottom style="medium">
        <color auto="1"/>
      </bottom>
      <diagonal/>
    </border>
    <border>
      <left/>
      <right style="medium">
        <color auto="1"/>
      </right>
      <top style="thick">
        <color auto="1"/>
      </top>
      <bottom style="medium">
        <color auto="1"/>
      </bottom>
      <diagonal/>
    </border>
    <border>
      <left/>
      <right/>
      <top style="thick">
        <color auto="1"/>
      </top>
      <bottom style="medium">
        <color auto="1"/>
      </bottom>
      <diagonal/>
    </border>
    <border>
      <left style="thick">
        <color auto="1"/>
      </left>
      <right/>
      <top style="thick">
        <color auto="1"/>
      </top>
      <bottom style="medium">
        <color auto="1"/>
      </bottom>
      <diagonal/>
    </border>
    <border>
      <left style="dotted">
        <color auto="1"/>
      </left>
      <right/>
      <top style="dotted">
        <color auto="1"/>
      </top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/>
      <diagonal/>
    </border>
    <border>
      <left style="thick">
        <color auto="1"/>
      </left>
      <right style="dotted">
        <color auto="1"/>
      </right>
      <top style="dotted">
        <color auto="1"/>
      </top>
      <bottom/>
      <diagonal/>
    </border>
    <border>
      <left style="dotted">
        <color auto="1"/>
      </left>
      <right/>
      <top/>
      <bottom style="dotted">
        <color auto="1"/>
      </bottom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 style="thick">
        <color auto="1"/>
      </left>
      <right style="dotted">
        <color auto="1"/>
      </right>
      <top/>
      <bottom style="dotted">
        <color auto="1"/>
      </bottom>
      <diagonal/>
    </border>
  </borders>
  <cellStyleXfs count="4">
    <xf numFmtId="0" fontId="0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30">
    <xf numFmtId="0" fontId="0" fillId="0" borderId="0" xfId="0"/>
    <xf numFmtId="0" fontId="0" fillId="0" borderId="8" xfId="0" applyBorder="1"/>
    <xf numFmtId="0" fontId="0" fillId="0" borderId="9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2" xfId="0" applyBorder="1"/>
    <xf numFmtId="0" fontId="0" fillId="0" borderId="1" xfId="0" applyBorder="1"/>
    <xf numFmtId="0" fontId="0" fillId="0" borderId="3" xfId="0" applyBorder="1"/>
    <xf numFmtId="0" fontId="0" fillId="0" borderId="14" xfId="0" applyBorder="1"/>
    <xf numFmtId="3" fontId="0" fillId="0" borderId="15" xfId="0" applyNumberFormat="1" applyBorder="1"/>
    <xf numFmtId="3" fontId="0" fillId="0" borderId="16" xfId="0" applyNumberFormat="1" applyBorder="1"/>
    <xf numFmtId="3" fontId="0" fillId="0" borderId="0" xfId="0" applyNumberFormat="1"/>
    <xf numFmtId="3" fontId="0" fillId="0" borderId="5" xfId="0" applyNumberFormat="1" applyBorder="1"/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2" borderId="18" xfId="0" applyFill="1" applyBorder="1"/>
    <xf numFmtId="0" fontId="0" fillId="2" borderId="19" xfId="0" applyFill="1" applyBorder="1"/>
    <xf numFmtId="0" fontId="0" fillId="2" borderId="20" xfId="0" applyFill="1" applyBorder="1"/>
    <xf numFmtId="0" fontId="4" fillId="2" borderId="18" xfId="0" applyFont="1" applyFill="1" applyBorder="1" applyAlignment="1">
      <alignment vertical="center"/>
    </xf>
    <xf numFmtId="0" fontId="2" fillId="2" borderId="18" xfId="0" applyFont="1" applyFill="1" applyBorder="1" applyAlignment="1">
      <alignment vertical="center"/>
    </xf>
    <xf numFmtId="0" fontId="2" fillId="2" borderId="20" xfId="0" applyFont="1" applyFill="1" applyBorder="1" applyAlignment="1">
      <alignment vertical="center"/>
    </xf>
    <xf numFmtId="0" fontId="2" fillId="2" borderId="17" xfId="0" applyFont="1" applyFill="1" applyBorder="1" applyAlignment="1">
      <alignment vertical="center"/>
    </xf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4" fillId="2" borderId="19" xfId="0" applyFont="1" applyFill="1" applyBorder="1" applyAlignment="1">
      <alignment horizontal="right" vertical="center"/>
    </xf>
    <xf numFmtId="0" fontId="0" fillId="0" borderId="24" xfId="0" applyBorder="1" applyAlignment="1">
      <alignment horizontal="center"/>
    </xf>
    <xf numFmtId="3" fontId="0" fillId="0" borderId="26" xfId="0" applyNumberFormat="1" applyBorder="1"/>
    <xf numFmtId="3" fontId="4" fillId="2" borderId="17" xfId="0" applyNumberFormat="1" applyFont="1" applyFill="1" applyBorder="1" applyAlignment="1">
      <alignment vertical="center"/>
    </xf>
    <xf numFmtId="0" fontId="0" fillId="0" borderId="30" xfId="0" applyBorder="1"/>
    <xf numFmtId="0" fontId="0" fillId="0" borderId="30" xfId="0" applyBorder="1" applyAlignment="1">
      <alignment horizontal="center"/>
    </xf>
    <xf numFmtId="0" fontId="0" fillId="0" borderId="14" xfId="0" applyBorder="1" applyAlignment="1">
      <alignment horizontal="center"/>
    </xf>
    <xf numFmtId="0" fontId="5" fillId="2" borderId="19" xfId="0" applyFont="1" applyFill="1" applyBorder="1" applyAlignment="1">
      <alignment horizontal="left" vertical="center"/>
    </xf>
    <xf numFmtId="0" fontId="0" fillId="2" borderId="17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5" fillId="0" borderId="0" xfId="0" applyFont="1" applyAlignment="1">
      <alignment horizontal="right"/>
    </xf>
    <xf numFmtId="0" fontId="6" fillId="0" borderId="5" xfId="0" applyFont="1" applyBorder="1" applyAlignment="1">
      <alignment vertical="top"/>
    </xf>
    <xf numFmtId="3" fontId="0" fillId="0" borderId="31" xfId="0" applyNumberFormat="1" applyBorder="1"/>
    <xf numFmtId="3" fontId="0" fillId="0" borderId="32" xfId="0" applyNumberFormat="1" applyBorder="1"/>
    <xf numFmtId="3" fontId="0" fillId="0" borderId="35" xfId="0" applyNumberFormat="1" applyBorder="1"/>
    <xf numFmtId="3" fontId="0" fillId="0" borderId="36" xfId="0" applyNumberFormat="1" applyBorder="1"/>
    <xf numFmtId="3" fontId="0" fillId="0" borderId="30" xfId="0" applyNumberFormat="1" applyBorder="1"/>
    <xf numFmtId="3" fontId="3" fillId="0" borderId="0" xfId="0" applyNumberFormat="1" applyFont="1" applyAlignment="1">
      <alignment horizontal="right"/>
    </xf>
    <xf numFmtId="3" fontId="3" fillId="0" borderId="0" xfId="0" applyNumberFormat="1" applyFont="1"/>
    <xf numFmtId="3" fontId="3" fillId="0" borderId="10" xfId="0" applyNumberFormat="1" applyFont="1" applyBorder="1"/>
    <xf numFmtId="0" fontId="0" fillId="0" borderId="0" xfId="0" applyAlignment="1">
      <alignment horizontal="right" indent="2"/>
    </xf>
    <xf numFmtId="0" fontId="8" fillId="0" borderId="30" xfId="0" applyFont="1" applyBorder="1"/>
    <xf numFmtId="0" fontId="8" fillId="0" borderId="14" xfId="0" applyFont="1" applyBorder="1"/>
    <xf numFmtId="3" fontId="0" fillId="3" borderId="26" xfId="0" applyNumberFormat="1" applyFill="1" applyBorder="1"/>
    <xf numFmtId="0" fontId="9" fillId="0" borderId="0" xfId="0" applyFont="1" applyAlignment="1">
      <alignment vertical="center" wrapText="1"/>
    </xf>
    <xf numFmtId="0" fontId="9" fillId="0" borderId="0" xfId="0" applyFont="1"/>
    <xf numFmtId="0" fontId="5" fillId="0" borderId="0" xfId="0" applyFont="1" applyAlignment="1">
      <alignment horizontal="right" wrapText="1"/>
    </xf>
    <xf numFmtId="0" fontId="0" fillId="0" borderId="30" xfId="0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0" fillId="0" borderId="0" xfId="0" applyAlignment="1">
      <alignment horizontal="right"/>
    </xf>
    <xf numFmtId="0" fontId="0" fillId="3" borderId="30" xfId="0" applyFill="1" applyBorder="1" applyProtection="1">
      <protection locked="0"/>
    </xf>
    <xf numFmtId="0" fontId="0" fillId="0" borderId="0" xfId="0" applyAlignment="1">
      <alignment wrapText="1"/>
    </xf>
    <xf numFmtId="164" fontId="0" fillId="3" borderId="14" xfId="0" applyNumberFormat="1" applyFill="1" applyBorder="1" applyProtection="1">
      <protection locked="0"/>
    </xf>
    <xf numFmtId="164" fontId="0" fillId="0" borderId="14" xfId="0" applyNumberFormat="1" applyBorder="1"/>
    <xf numFmtId="0" fontId="0" fillId="2" borderId="19" xfId="0" applyFill="1" applyBorder="1" applyAlignment="1">
      <alignment horizontal="left" vertical="center"/>
    </xf>
    <xf numFmtId="0" fontId="0" fillId="2" borderId="19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 wrapText="1"/>
    </xf>
    <xf numFmtId="0" fontId="0" fillId="0" borderId="38" xfId="0" applyBorder="1" applyAlignment="1">
      <alignment horizontal="center"/>
    </xf>
    <xf numFmtId="0" fontId="0" fillId="3" borderId="7" xfId="0" applyFill="1" applyBorder="1" applyProtection="1">
      <protection locked="0"/>
    </xf>
    <xf numFmtId="0" fontId="0" fillId="3" borderId="7" xfId="0" applyFill="1" applyBorder="1" applyAlignment="1" applyProtection="1">
      <alignment horizontal="center"/>
      <protection locked="0"/>
    </xf>
    <xf numFmtId="3" fontId="0" fillId="3" borderId="7" xfId="0" applyNumberFormat="1" applyFill="1" applyBorder="1" applyProtection="1">
      <protection locked="0"/>
    </xf>
    <xf numFmtId="0" fontId="0" fillId="3" borderId="37" xfId="0" applyFill="1" applyBorder="1" applyProtection="1">
      <protection locked="0"/>
    </xf>
    <xf numFmtId="0" fontId="0" fillId="0" borderId="37" xfId="0" applyBorder="1" applyAlignment="1">
      <alignment horizontal="center"/>
    </xf>
    <xf numFmtId="0" fontId="0" fillId="3" borderId="37" xfId="0" applyFill="1" applyBorder="1" applyAlignment="1" applyProtection="1">
      <alignment horizontal="center"/>
      <protection locked="0"/>
    </xf>
    <xf numFmtId="3" fontId="0" fillId="3" borderId="37" xfId="0" applyNumberFormat="1" applyFill="1" applyBorder="1" applyProtection="1">
      <protection locked="0"/>
    </xf>
    <xf numFmtId="0" fontId="0" fillId="0" borderId="0" xfId="0" applyAlignment="1">
      <alignment horizontal="right" vertical="center" indent="2"/>
    </xf>
    <xf numFmtId="0" fontId="9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8" fillId="0" borderId="0" xfId="0" applyFont="1" applyAlignment="1" applyProtection="1">
      <alignment horizontal="left"/>
      <protection locked="0"/>
    </xf>
    <xf numFmtId="0" fontId="4" fillId="0" borderId="0" xfId="0" applyFont="1" applyAlignment="1">
      <alignment vertical="top"/>
    </xf>
    <xf numFmtId="0" fontId="0" fillId="3" borderId="42" xfId="0" applyFill="1" applyBorder="1" applyProtection="1">
      <protection locked="0"/>
    </xf>
    <xf numFmtId="0" fontId="0" fillId="0" borderId="0" xfId="0" applyAlignment="1">
      <alignment vertical="center"/>
    </xf>
    <xf numFmtId="0" fontId="0" fillId="0" borderId="7" xfId="0" applyBorder="1" applyAlignment="1">
      <alignment vertical="center"/>
    </xf>
    <xf numFmtId="0" fontId="0" fillId="0" borderId="7" xfId="0" applyBorder="1" applyAlignment="1">
      <alignment horizontal="center" vertical="center"/>
    </xf>
    <xf numFmtId="0" fontId="0" fillId="0" borderId="7" xfId="0" quotePrefix="1" applyBorder="1" applyAlignment="1">
      <alignment vertical="center"/>
    </xf>
    <xf numFmtId="0" fontId="12" fillId="0" borderId="0" xfId="0" applyFont="1" applyAlignment="1">
      <alignment horizontal="right"/>
    </xf>
    <xf numFmtId="9" fontId="0" fillId="0" borderId="5" xfId="3" applyFont="1" applyBorder="1"/>
    <xf numFmtId="0" fontId="0" fillId="0" borderId="5" xfId="0" applyBorder="1" applyAlignment="1">
      <alignment horizontal="right"/>
    </xf>
    <xf numFmtId="9" fontId="0" fillId="0" borderId="0" xfId="3" applyFont="1" applyBorder="1"/>
    <xf numFmtId="0" fontId="0" fillId="0" borderId="0" xfId="0" applyAlignment="1">
      <alignment horizontal="left" indent="3"/>
    </xf>
    <xf numFmtId="3" fontId="0" fillId="0" borderId="2" xfId="0" applyNumberFormat="1" applyBorder="1"/>
    <xf numFmtId="3" fontId="12" fillId="0" borderId="0" xfId="0" applyNumberFormat="1" applyFont="1"/>
    <xf numFmtId="9" fontId="14" fillId="0" borderId="0" xfId="3" applyFont="1" applyBorder="1"/>
    <xf numFmtId="0" fontId="2" fillId="0" borderId="0" xfId="0" applyFont="1"/>
    <xf numFmtId="9" fontId="15" fillId="0" borderId="2" xfId="3" applyFont="1" applyBorder="1" applyAlignment="1">
      <alignment horizontal="center"/>
    </xf>
    <xf numFmtId="0" fontId="15" fillId="0" borderId="0" xfId="0" applyFont="1"/>
    <xf numFmtId="3" fontId="0" fillId="6" borderId="5" xfId="0" applyNumberFormat="1" applyFill="1" applyBorder="1"/>
    <xf numFmtId="3" fontId="0" fillId="6" borderId="0" xfId="0" applyNumberFormat="1" applyFill="1"/>
    <xf numFmtId="3" fontId="15" fillId="0" borderId="2" xfId="0" applyNumberFormat="1" applyFont="1" applyBorder="1"/>
    <xf numFmtId="0" fontId="15" fillId="0" borderId="2" xfId="0" applyFont="1" applyBorder="1"/>
    <xf numFmtId="0" fontId="16" fillId="0" borderId="2" xfId="0" applyFont="1" applyBorder="1" applyAlignment="1">
      <alignment horizontal="right"/>
    </xf>
    <xf numFmtId="0" fontId="0" fillId="0" borderId="44" xfId="0" applyBorder="1"/>
    <xf numFmtId="3" fontId="0" fillId="0" borderId="45" xfId="0" applyNumberFormat="1" applyBorder="1"/>
    <xf numFmtId="0" fontId="0" fillId="0" borderId="46" xfId="0" applyBorder="1"/>
    <xf numFmtId="0" fontId="0" fillId="0" borderId="45" xfId="0" applyBorder="1"/>
    <xf numFmtId="3" fontId="0" fillId="0" borderId="47" xfId="0" applyNumberFormat="1" applyBorder="1"/>
    <xf numFmtId="0" fontId="0" fillId="0" borderId="47" xfId="0" applyBorder="1"/>
    <xf numFmtId="0" fontId="3" fillId="0" borderId="48" xfId="0" applyFont="1" applyBorder="1"/>
    <xf numFmtId="0" fontId="3" fillId="0" borderId="49" xfId="0" applyFont="1" applyBorder="1"/>
    <xf numFmtId="0" fontId="0" fillId="0" borderId="50" xfId="0" applyBorder="1"/>
    <xf numFmtId="0" fontId="0" fillId="0" borderId="16" xfId="0" applyBorder="1"/>
    <xf numFmtId="3" fontId="0" fillId="0" borderId="12" xfId="0" applyNumberFormat="1" applyBorder="1"/>
    <xf numFmtId="0" fontId="0" fillId="0" borderId="12" xfId="0" applyBorder="1"/>
    <xf numFmtId="0" fontId="3" fillId="0" borderId="51" xfId="0" applyFont="1" applyBorder="1"/>
    <xf numFmtId="0" fontId="3" fillId="0" borderId="52" xfId="0" applyFont="1" applyBorder="1"/>
    <xf numFmtId="9" fontId="0" fillId="0" borderId="50" xfId="3" applyFont="1" applyBorder="1"/>
    <xf numFmtId="9" fontId="0" fillId="0" borderId="14" xfId="3" applyFont="1" applyBorder="1"/>
    <xf numFmtId="9" fontId="0" fillId="0" borderId="16" xfId="3" applyFont="1" applyBorder="1"/>
    <xf numFmtId="3" fontId="3" fillId="0" borderId="51" xfId="0" applyNumberFormat="1" applyFont="1" applyBorder="1"/>
    <xf numFmtId="3" fontId="3" fillId="0" borderId="52" xfId="0" applyNumberFormat="1" applyFont="1" applyBorder="1" applyAlignment="1">
      <alignment horizontal="center"/>
    </xf>
    <xf numFmtId="9" fontId="0" fillId="0" borderId="50" xfId="3" applyFont="1" applyBorder="1" applyAlignment="1">
      <alignment horizontal="center"/>
    </xf>
    <xf numFmtId="9" fontId="0" fillId="0" borderId="14" xfId="3" applyFont="1" applyBorder="1" applyAlignment="1">
      <alignment horizontal="center"/>
    </xf>
    <xf numFmtId="9" fontId="0" fillId="0" borderId="16" xfId="3" applyFont="1" applyBorder="1" applyAlignment="1">
      <alignment horizontal="center"/>
    </xf>
    <xf numFmtId="0" fontId="0" fillId="0" borderId="53" xfId="0" applyBorder="1"/>
    <xf numFmtId="0" fontId="0" fillId="0" borderId="13" xfId="0" applyBorder="1"/>
    <xf numFmtId="0" fontId="0" fillId="0" borderId="15" xfId="0" applyBorder="1"/>
    <xf numFmtId="3" fontId="0" fillId="0" borderId="11" xfId="0" applyNumberFormat="1" applyBorder="1"/>
    <xf numFmtId="0" fontId="0" fillId="0" borderId="11" xfId="0" applyBorder="1"/>
    <xf numFmtId="0" fontId="3" fillId="0" borderId="54" xfId="0" applyFont="1" applyBorder="1"/>
    <xf numFmtId="0" fontId="3" fillId="0" borderId="55" xfId="0" applyFont="1" applyBorder="1"/>
    <xf numFmtId="0" fontId="0" fillId="0" borderId="56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0" borderId="60" xfId="0" applyBorder="1" applyAlignment="1">
      <alignment horizontal="center" vertical="center" wrapText="1"/>
    </xf>
    <xf numFmtId="0" fontId="0" fillId="0" borderId="60" xfId="0" applyBorder="1" applyAlignment="1">
      <alignment vertical="center"/>
    </xf>
    <xf numFmtId="0" fontId="0" fillId="0" borderId="61" xfId="0" applyBorder="1" applyAlignment="1">
      <alignment vertical="center"/>
    </xf>
    <xf numFmtId="0" fontId="0" fillId="0" borderId="62" xfId="0" applyBorder="1" applyAlignment="1">
      <alignment vertical="center"/>
    </xf>
    <xf numFmtId="0" fontId="2" fillId="0" borderId="65" xfId="0" applyFont="1" applyBorder="1" applyAlignment="1">
      <alignment horizontal="left" indent="1"/>
    </xf>
    <xf numFmtId="0" fontId="2" fillId="0" borderId="0" xfId="0" applyFont="1" applyAlignment="1">
      <alignment horizontal="left"/>
    </xf>
    <xf numFmtId="0" fontId="2" fillId="0" borderId="68" xfId="0" applyFont="1" applyBorder="1" applyAlignment="1">
      <alignment horizontal="left" indent="1"/>
    </xf>
    <xf numFmtId="0" fontId="2" fillId="3" borderId="0" xfId="0" applyFont="1" applyFill="1" applyAlignment="1">
      <alignment horizontal="left"/>
    </xf>
    <xf numFmtId="0" fontId="0" fillId="0" borderId="5" xfId="0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/>
    </xf>
    <xf numFmtId="49" fontId="0" fillId="0" borderId="0" xfId="0" applyNumberFormat="1"/>
    <xf numFmtId="3" fontId="2" fillId="0" borderId="0" xfId="0" applyNumberFormat="1" applyFont="1" applyAlignment="1">
      <alignment horizontal="right" wrapText="1"/>
    </xf>
    <xf numFmtId="9" fontId="0" fillId="0" borderId="7" xfId="3" applyFont="1" applyBorder="1"/>
    <xf numFmtId="3" fontId="0" fillId="0" borderId="7" xfId="0" applyNumberFormat="1" applyBorder="1"/>
    <xf numFmtId="3" fontId="0" fillId="3" borderId="7" xfId="0" applyNumberFormat="1" applyFill="1" applyBorder="1"/>
    <xf numFmtId="3" fontId="0" fillId="0" borderId="43" xfId="0" applyNumberFormat="1" applyBorder="1"/>
    <xf numFmtId="3" fontId="0" fillId="0" borderId="0" xfId="0" applyNumberFormat="1" applyAlignment="1">
      <alignment horizontal="center"/>
    </xf>
    <xf numFmtId="165" fontId="9" fillId="0" borderId="0" xfId="0" applyNumberFormat="1" applyFont="1" applyAlignment="1">
      <alignment horizontal="left" indent="1"/>
    </xf>
    <xf numFmtId="49" fontId="0" fillId="0" borderId="0" xfId="0" applyNumberFormat="1" applyAlignment="1">
      <alignment horizontal="center"/>
    </xf>
    <xf numFmtId="3" fontId="0" fillId="0" borderId="39" xfId="0" applyNumberFormat="1" applyBorder="1"/>
    <xf numFmtId="3" fontId="0" fillId="0" borderId="0" xfId="0" applyNumberFormat="1" applyAlignment="1">
      <alignment vertical="center"/>
    </xf>
    <xf numFmtId="3" fontId="2" fillId="0" borderId="0" xfId="0" applyNumberFormat="1" applyFont="1"/>
    <xf numFmtId="49" fontId="2" fillId="0" borderId="0" xfId="0" applyNumberFormat="1" applyFont="1"/>
    <xf numFmtId="165" fontId="9" fillId="0" borderId="0" xfId="0" applyNumberFormat="1" applyFont="1" applyAlignment="1">
      <alignment horizontal="left" indent="2"/>
    </xf>
    <xf numFmtId="49" fontId="0" fillId="0" borderId="0" xfId="0" applyNumberFormat="1" applyAlignment="1">
      <alignment horizontal="left"/>
    </xf>
    <xf numFmtId="3" fontId="9" fillId="0" borderId="0" xfId="0" applyNumberFormat="1" applyFont="1" applyAlignment="1">
      <alignment horizontal="left" indent="2"/>
    </xf>
    <xf numFmtId="9" fontId="0" fillId="0" borderId="7" xfId="3" applyFont="1" applyBorder="1" applyAlignment="1">
      <alignment vertical="center"/>
    </xf>
    <xf numFmtId="3" fontId="0" fillId="0" borderId="7" xfId="0" applyNumberFormat="1" applyBorder="1" applyAlignment="1">
      <alignment vertical="center"/>
    </xf>
    <xf numFmtId="3" fontId="0" fillId="3" borderId="7" xfId="0" applyNumberFormat="1" applyFill="1" applyBorder="1" applyAlignment="1">
      <alignment vertical="center"/>
    </xf>
    <xf numFmtId="3" fontId="0" fillId="0" borderId="0" xfId="0" applyNumberFormat="1" applyAlignment="1">
      <alignment horizontal="center" vertical="center"/>
    </xf>
    <xf numFmtId="3" fontId="0" fillId="0" borderId="39" xfId="0" applyNumberFormat="1" applyBorder="1" applyAlignment="1">
      <alignment vertical="center"/>
    </xf>
    <xf numFmtId="3" fontId="9" fillId="0" borderId="0" xfId="0" applyNumberFormat="1" applyFont="1" applyAlignment="1">
      <alignment horizontal="left" vertical="center" wrapText="1" indent="2"/>
    </xf>
    <xf numFmtId="3" fontId="0" fillId="0" borderId="0" xfId="0" applyNumberFormat="1" applyAlignment="1">
      <alignment vertical="center" wrapText="1"/>
    </xf>
    <xf numFmtId="3" fontId="0" fillId="0" borderId="43" xfId="0" applyNumberFormat="1" applyBorder="1" applyAlignment="1">
      <alignment vertical="center"/>
    </xf>
    <xf numFmtId="49" fontId="0" fillId="0" borderId="0" xfId="0" applyNumberFormat="1" applyAlignment="1">
      <alignment horizontal="center" vertical="center"/>
    </xf>
    <xf numFmtId="165" fontId="9" fillId="0" borderId="0" xfId="0" applyNumberFormat="1" applyFont="1" applyAlignment="1">
      <alignment horizontal="left" vertical="center" wrapText="1" indent="1"/>
    </xf>
    <xf numFmtId="3" fontId="4" fillId="0" borderId="0" xfId="0" applyNumberFormat="1" applyFont="1"/>
    <xf numFmtId="49" fontId="4" fillId="0" borderId="0" xfId="0" applyNumberFormat="1" applyFont="1"/>
    <xf numFmtId="3" fontId="2" fillId="0" borderId="6" xfId="0" applyNumberFormat="1" applyFont="1" applyBorder="1" applyAlignment="1">
      <alignment horizontal="center"/>
    </xf>
    <xf numFmtId="3" fontId="2" fillId="0" borderId="5" xfId="0" applyNumberFormat="1" applyFont="1" applyBorder="1" applyAlignment="1">
      <alignment horizontal="center"/>
    </xf>
    <xf numFmtId="3" fontId="2" fillId="0" borderId="4" xfId="0" applyNumberFormat="1" applyFont="1" applyBorder="1" applyAlignment="1">
      <alignment horizontal="center"/>
    </xf>
    <xf numFmtId="3" fontId="2" fillId="0" borderId="0" xfId="0" applyNumberFormat="1" applyFont="1" applyAlignment="1">
      <alignment horizontal="center"/>
    </xf>
    <xf numFmtId="0" fontId="4" fillId="0" borderId="9" xfId="0" applyFont="1" applyBorder="1" applyAlignment="1">
      <alignment vertical="top"/>
    </xf>
    <xf numFmtId="0" fontId="9" fillId="4" borderId="7" xfId="0" applyFont="1" applyFill="1" applyBorder="1" applyProtection="1">
      <protection locked="0"/>
    </xf>
    <xf numFmtId="0" fontId="9" fillId="0" borderId="0" xfId="0" applyFont="1" applyAlignment="1">
      <alignment horizontal="center" vertical="center" wrapText="1"/>
    </xf>
    <xf numFmtId="0" fontId="2" fillId="5" borderId="0" xfId="0" applyFont="1" applyFill="1" applyAlignment="1">
      <alignment horizontal="center" wrapText="1"/>
    </xf>
    <xf numFmtId="0" fontId="0" fillId="3" borderId="30" xfId="0" applyFill="1" applyBorder="1" applyAlignment="1" applyProtection="1">
      <alignment horizontal="center"/>
      <protection locked="0"/>
    </xf>
    <xf numFmtId="0" fontId="8" fillId="0" borderId="39" xfId="0" applyFont="1" applyBorder="1" applyAlignment="1">
      <alignment horizontal="left"/>
    </xf>
    <xf numFmtId="0" fontId="0" fillId="5" borderId="0" xfId="0" applyFill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8" fillId="0" borderId="39" xfId="0" applyFont="1" applyBorder="1" applyAlignment="1">
      <alignment horizontal="left" vertical="center" wrapText="1"/>
    </xf>
    <xf numFmtId="0" fontId="0" fillId="0" borderId="41" xfId="0" applyBorder="1" applyAlignment="1">
      <alignment horizontal="left" vertical="center" wrapText="1"/>
    </xf>
    <xf numFmtId="0" fontId="0" fillId="0" borderId="43" xfId="0" applyBorder="1" applyAlignment="1">
      <alignment horizontal="left" vertical="center" wrapText="1"/>
    </xf>
    <xf numFmtId="0" fontId="0" fillId="0" borderId="40" xfId="0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center" vertical="center" wrapText="1"/>
    </xf>
    <xf numFmtId="0" fontId="0" fillId="3" borderId="67" xfId="0" applyFill="1" applyBorder="1" applyAlignment="1">
      <alignment horizontal="center"/>
    </xf>
    <xf numFmtId="0" fontId="0" fillId="3" borderId="66" xfId="0" applyFill="1" applyBorder="1" applyAlignment="1">
      <alignment horizontal="center"/>
    </xf>
    <xf numFmtId="0" fontId="0" fillId="3" borderId="64" xfId="0" applyFill="1" applyBorder="1" applyAlignment="1">
      <alignment horizontal="center"/>
    </xf>
    <xf numFmtId="0" fontId="0" fillId="3" borderId="63" xfId="0" applyFill="1" applyBorder="1" applyAlignment="1">
      <alignment horizontal="center"/>
    </xf>
    <xf numFmtId="0" fontId="9" fillId="0" borderId="8" xfId="0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4" fillId="0" borderId="9" xfId="0" applyFont="1" applyBorder="1" applyAlignment="1">
      <alignment horizontal="left"/>
    </xf>
    <xf numFmtId="3" fontId="2" fillId="0" borderId="3" xfId="0" applyNumberFormat="1" applyFont="1" applyBorder="1" applyAlignment="1">
      <alignment horizontal="center" vertical="center"/>
    </xf>
    <xf numFmtId="3" fontId="2" fillId="0" borderId="6" xfId="0" applyNumberFormat="1" applyFont="1" applyBorder="1" applyAlignment="1">
      <alignment horizontal="center" vertical="center"/>
    </xf>
    <xf numFmtId="3" fontId="2" fillId="0" borderId="2" xfId="0" applyNumberFormat="1" applyFont="1" applyBorder="1" applyAlignment="1">
      <alignment horizontal="center" vertical="center"/>
    </xf>
    <xf numFmtId="3" fontId="2" fillId="0" borderId="5" xfId="0" applyNumberFormat="1" applyFon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 wrapText="1"/>
    </xf>
    <xf numFmtId="3" fontId="0" fillId="0" borderId="2" xfId="0" applyNumberFormat="1" applyBorder="1" applyAlignment="1">
      <alignment horizontal="center" vertical="center"/>
    </xf>
    <xf numFmtId="3" fontId="0" fillId="0" borderId="3" xfId="0" applyNumberForma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3" fontId="2" fillId="0" borderId="2" xfId="0" applyNumberFormat="1" applyFont="1" applyBorder="1" applyAlignment="1">
      <alignment horizontal="center" vertical="center" wrapText="1"/>
    </xf>
    <xf numFmtId="3" fontId="2" fillId="0" borderId="5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0" fontId="0" fillId="0" borderId="25" xfId="0" applyBorder="1" applyAlignment="1">
      <alignment horizontal="left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0" fillId="0" borderId="22" xfId="0" applyBorder="1" applyAlignment="1">
      <alignment horizontal="left"/>
    </xf>
    <xf numFmtId="0" fontId="0" fillId="0" borderId="28" xfId="0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12" xfId="0" applyBorder="1" applyAlignment="1">
      <alignment horizontal="left"/>
    </xf>
    <xf numFmtId="0" fontId="7" fillId="2" borderId="19" xfId="0" applyFont="1" applyFill="1" applyBorder="1" applyAlignment="1">
      <alignment horizontal="center"/>
    </xf>
    <xf numFmtId="0" fontId="0" fillId="0" borderId="13" xfId="0" applyBorder="1" applyAlignment="1">
      <alignment horizontal="left"/>
    </xf>
    <xf numFmtId="0" fontId="0" fillId="0" borderId="11" xfId="0" applyBorder="1" applyAlignment="1">
      <alignment horizontal="left"/>
    </xf>
    <xf numFmtId="0" fontId="8" fillId="0" borderId="14" xfId="0" applyFont="1" applyBorder="1" applyAlignment="1">
      <alignment horizontal="left" vertical="center" wrapText="1"/>
    </xf>
    <xf numFmtId="0" fontId="0" fillId="0" borderId="33" xfId="0" applyBorder="1" applyAlignment="1">
      <alignment horizontal="left"/>
    </xf>
    <xf numFmtId="0" fontId="0" fillId="0" borderId="34" xfId="0" applyBorder="1" applyAlignment="1">
      <alignment horizontal="left"/>
    </xf>
    <xf numFmtId="0" fontId="4" fillId="0" borderId="0" xfId="0" applyFont="1" applyAlignment="1">
      <alignment horizontal="left" vertical="top"/>
    </xf>
    <xf numFmtId="0" fontId="7" fillId="2" borderId="18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</cellXfs>
  <cellStyles count="4">
    <cellStyle name="Normal" xfId="0" builtinId="0"/>
    <cellStyle name="Percent" xfId="3" builtinId="5"/>
    <cellStyle name="Prósent 4" xfId="2" xr:uid="{00000000-0005-0000-0000-000002000000}"/>
    <cellStyle name="Venjuleg 10" xfId="1" xr:uid="{00000000-0005-0000-0000-000003000000}"/>
  </cellStyles>
  <dxfs count="0"/>
  <tableStyles count="0" defaultTableStyle="TableStyleMedium2" defaultPivotStyle="PivotStyleLight16"/>
  <colors>
    <mruColors>
      <color rgb="FF538D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USKR\06%20SFV\VINNUBRUNNUR\B&#243;kunarbla&#240;\Eldra\Endurgrei&#240;sla%20VSK%20-%20SFV%20B&#243;kunarbla&#240;%20-%20Framvinda_22010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star"/>
      <sheetName val="Bókunarblað"/>
      <sheetName val="Safnblað"/>
      <sheetName val="Framvinda"/>
      <sheetName val="Yfirlit aukaverk"/>
      <sheetName val="Aukaverk 1"/>
      <sheetName val="Aukaverk 2"/>
      <sheetName val="Yfirlit viðbótarverk"/>
      <sheetName val="Viðbótarverk 1"/>
      <sheetName val="Viðbótarverk 2"/>
    </sheetNames>
    <sheetDataSet>
      <sheetData sheetId="0"/>
      <sheetData sheetId="1"/>
      <sheetData sheetId="2"/>
      <sheetData sheetId="3"/>
      <sheetData sheetId="4">
        <row r="39">
          <cell r="E39">
            <v>0</v>
          </cell>
        </row>
      </sheetData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-0.249977111117893"/>
  </sheetPr>
  <dimension ref="A1:B14"/>
  <sheetViews>
    <sheetView showRowColHeaders="0" zoomScale="140" zoomScaleNormal="140" workbookViewId="0">
      <selection activeCell="B4" sqref="B4"/>
    </sheetView>
  </sheetViews>
  <sheetFormatPr defaultRowHeight="15"/>
  <cols>
    <col min="1" max="1" width="25.5703125" customWidth="1"/>
    <col min="2" max="2" width="57.7109375" customWidth="1"/>
  </cols>
  <sheetData>
    <row r="1" spans="1:2" ht="6.75" customHeight="1"/>
    <row r="2" spans="1:2" ht="45" customHeight="1">
      <c r="A2" s="184" t="s">
        <v>0</v>
      </c>
      <c r="B2" s="184"/>
    </row>
    <row r="3" spans="1:2" ht="6.75" customHeight="1">
      <c r="A3" s="66"/>
    </row>
    <row r="4" spans="1:2">
      <c r="A4" t="s">
        <v>1</v>
      </c>
      <c r="B4" s="85" t="s">
        <v>2</v>
      </c>
    </row>
    <row r="5" spans="1:2">
      <c r="A5" t="s">
        <v>3</v>
      </c>
      <c r="B5" s="85" t="s">
        <v>4</v>
      </c>
    </row>
    <row r="6" spans="1:2">
      <c r="A6" t="s">
        <v>5</v>
      </c>
      <c r="B6" s="85" t="s">
        <v>6</v>
      </c>
    </row>
    <row r="7" spans="1:2">
      <c r="A7" t="s">
        <v>7</v>
      </c>
      <c r="B7" s="85" t="s">
        <v>8</v>
      </c>
    </row>
    <row r="8" spans="1:2">
      <c r="A8" t="s">
        <v>9</v>
      </c>
      <c r="B8" s="85" t="s">
        <v>10</v>
      </c>
    </row>
    <row r="10" spans="1:2" ht="15" customHeight="1">
      <c r="A10" s="183" t="s">
        <v>11</v>
      </c>
      <c r="B10" s="182" t="s">
        <v>12</v>
      </c>
    </row>
    <row r="11" spans="1:2">
      <c r="A11" s="183"/>
      <c r="B11" s="182" t="s">
        <v>13</v>
      </c>
    </row>
    <row r="12" spans="1:2">
      <c r="A12" s="183"/>
      <c r="B12" s="182" t="s">
        <v>14</v>
      </c>
    </row>
    <row r="13" spans="1:2">
      <c r="A13" s="183"/>
      <c r="B13" s="182" t="s">
        <v>15</v>
      </c>
    </row>
    <row r="14" spans="1:2" ht="15" customHeight="1">
      <c r="A14" s="183"/>
      <c r="B14" s="182" t="s">
        <v>16</v>
      </c>
    </row>
  </sheetData>
  <sheetProtection sheet="1" objects="1" scenarios="1" selectLockedCells="1"/>
  <mergeCells count="2">
    <mergeCell ref="A10:A14"/>
    <mergeCell ref="A2:B2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0" tint="-0.34998626667073579"/>
    <pageSetUpPr fitToPage="1"/>
  </sheetPr>
  <dimension ref="A1:I44"/>
  <sheetViews>
    <sheetView zoomScaleNormal="100" workbookViewId="0">
      <selection activeCell="C13" sqref="C13"/>
    </sheetView>
  </sheetViews>
  <sheetFormatPr defaultRowHeight="15"/>
  <cols>
    <col min="1" max="1" width="1.7109375" customWidth="1"/>
    <col min="2" max="2" width="18.7109375" customWidth="1"/>
    <col min="3" max="4" width="15.7109375" customWidth="1"/>
    <col min="5" max="5" width="8.7109375" customWidth="1"/>
    <col min="6" max="6" width="6.7109375" customWidth="1"/>
    <col min="7" max="7" width="12.7109375" customWidth="1"/>
    <col min="8" max="8" width="18.7109375" customWidth="1"/>
    <col min="9" max="9" width="1.7109375" customWidth="1"/>
  </cols>
  <sheetData>
    <row r="1" spans="1:9" ht="15" customHeight="1" thickTop="1">
      <c r="A1" s="7"/>
      <c r="B1" s="6"/>
      <c r="C1" s="6"/>
      <c r="D1" s="6"/>
      <c r="E1" s="6"/>
      <c r="F1" s="6"/>
      <c r="G1" s="6"/>
      <c r="H1" s="6"/>
      <c r="I1" s="8"/>
    </row>
    <row r="2" spans="1:9">
      <c r="A2" s="1"/>
      <c r="B2" s="58" t="str">
        <f>Fastar!B6</f>
        <v>[ Verktaki/ráðgjafi/fyrirtæki ]</v>
      </c>
      <c r="I2" s="2"/>
    </row>
    <row r="3" spans="1:9">
      <c r="A3" s="1"/>
      <c r="B3" s="58" t="str">
        <f>Fastar!B10</f>
        <v>[kennitala]</v>
      </c>
      <c r="I3" s="2"/>
    </row>
    <row r="4" spans="1:9">
      <c r="A4" s="1"/>
      <c r="B4" s="58" t="str">
        <f>Fastar!B11</f>
        <v>[Heimilisfang]</v>
      </c>
      <c r="I4" s="2"/>
    </row>
    <row r="5" spans="1:9">
      <c r="A5" s="1"/>
      <c r="B5" s="58" t="str">
        <f>Fastar!B12</f>
        <v>[Póstn. saður]</v>
      </c>
      <c r="I5" s="2"/>
    </row>
    <row r="6" spans="1:9">
      <c r="A6" s="1"/>
      <c r="B6" s="58" t="str">
        <f>Fastar!B13</f>
        <v>[Símanúmer / gsm ]</v>
      </c>
      <c r="I6" s="2"/>
    </row>
    <row r="7" spans="1:9">
      <c r="A7" s="1"/>
      <c r="B7" s="58" t="str">
        <f>Fastar!B14</f>
        <v>[Heimasíða]</v>
      </c>
      <c r="I7" s="2"/>
    </row>
    <row r="8" spans="1:9" ht="15.75" thickBot="1">
      <c r="A8" s="1"/>
      <c r="I8" s="2"/>
    </row>
    <row r="9" spans="1:9" ht="21.75" thickBot="1">
      <c r="A9" s="1"/>
      <c r="B9" s="18"/>
      <c r="C9" s="221" t="s">
        <v>393</v>
      </c>
      <c r="D9" s="221"/>
      <c r="E9" s="221"/>
      <c r="F9" s="221"/>
      <c r="G9" s="221"/>
      <c r="H9" s="18"/>
      <c r="I9" s="2"/>
    </row>
    <row r="10" spans="1:9">
      <c r="A10" s="1"/>
      <c r="I10" s="2"/>
    </row>
    <row r="11" spans="1:9">
      <c r="A11" s="1"/>
      <c r="B11" s="53" t="s">
        <v>381</v>
      </c>
      <c r="C11" s="54" t="str">
        <f>Fastar!B7</f>
        <v>[Umhverfis- og skipulagssvið Reykjavíkurborgar]</v>
      </c>
      <c r="D11" s="37"/>
      <c r="E11" s="37"/>
      <c r="I11" s="2"/>
    </row>
    <row r="12" spans="1:9" ht="30" customHeight="1">
      <c r="A12" s="1"/>
      <c r="B12" s="80" t="s">
        <v>382</v>
      </c>
      <c r="C12" s="224" t="str">
        <f>Fastar!B4</f>
        <v>[ Verkheiti ]</v>
      </c>
      <c r="D12" s="224"/>
      <c r="E12" s="224"/>
      <c r="G12" s="59" t="s">
        <v>394</v>
      </c>
      <c r="H12" s="38">
        <v>2</v>
      </c>
      <c r="I12" s="2"/>
    </row>
    <row r="13" spans="1:9" ht="15.75">
      <c r="A13" s="1"/>
      <c r="B13" s="53" t="s">
        <v>384</v>
      </c>
      <c r="C13" s="55"/>
      <c r="D13" s="9"/>
      <c r="E13" s="9"/>
      <c r="G13" s="43" t="s">
        <v>385</v>
      </c>
      <c r="H13" s="39"/>
      <c r="I13" s="2"/>
    </row>
    <row r="14" spans="1:9" ht="15.75" thickBot="1">
      <c r="A14" s="1"/>
      <c r="I14" s="2"/>
    </row>
    <row r="15" spans="1:9" ht="24.95" customHeight="1" thickBot="1">
      <c r="A15" s="1"/>
      <c r="B15" s="40" t="s">
        <v>386</v>
      </c>
      <c r="C15" s="18"/>
      <c r="D15" s="19"/>
      <c r="E15" s="41" t="s">
        <v>115</v>
      </c>
      <c r="F15" s="41" t="s">
        <v>116</v>
      </c>
      <c r="G15" s="41" t="s">
        <v>387</v>
      </c>
      <c r="H15" s="42" t="s">
        <v>388</v>
      </c>
      <c r="I15" s="2"/>
    </row>
    <row r="16" spans="1:9">
      <c r="A16" s="1"/>
      <c r="B16" s="222"/>
      <c r="C16" s="222"/>
      <c r="D16" s="223"/>
      <c r="E16" s="10"/>
      <c r="F16" s="10"/>
      <c r="G16" s="10"/>
      <c r="H16" s="45"/>
      <c r="I16" s="2"/>
    </row>
    <row r="17" spans="1:9">
      <c r="A17" s="1"/>
      <c r="B17" s="219"/>
      <c r="C17" s="219"/>
      <c r="D17" s="220"/>
      <c r="E17" s="11"/>
      <c r="F17" s="11"/>
      <c r="G17" s="11"/>
      <c r="H17" s="46">
        <f>E17*G17</f>
        <v>0</v>
      </c>
      <c r="I17" s="2"/>
    </row>
    <row r="18" spans="1:9">
      <c r="A18" s="1"/>
      <c r="B18" s="219"/>
      <c r="C18" s="219"/>
      <c r="D18" s="220"/>
      <c r="E18" s="11"/>
      <c r="F18" s="11"/>
      <c r="G18" s="11"/>
      <c r="H18" s="46">
        <f t="shared" ref="H18:H35" si="0">E18*G18</f>
        <v>0</v>
      </c>
      <c r="I18" s="2"/>
    </row>
    <row r="19" spans="1:9">
      <c r="A19" s="1"/>
      <c r="B19" s="219"/>
      <c r="C19" s="219"/>
      <c r="D19" s="220"/>
      <c r="E19" s="11"/>
      <c r="F19" s="11"/>
      <c r="G19" s="11"/>
      <c r="H19" s="46">
        <f t="shared" si="0"/>
        <v>0</v>
      </c>
      <c r="I19" s="2"/>
    </row>
    <row r="20" spans="1:9">
      <c r="A20" s="1"/>
      <c r="B20" s="219"/>
      <c r="C20" s="219"/>
      <c r="D20" s="220"/>
      <c r="E20" s="11"/>
      <c r="F20" s="11"/>
      <c r="G20" s="11"/>
      <c r="H20" s="46">
        <f t="shared" si="0"/>
        <v>0</v>
      </c>
      <c r="I20" s="2"/>
    </row>
    <row r="21" spans="1:9">
      <c r="A21" s="1"/>
      <c r="B21" s="219"/>
      <c r="C21" s="219"/>
      <c r="D21" s="220"/>
      <c r="E21" s="11"/>
      <c r="F21" s="11"/>
      <c r="G21" s="11"/>
      <c r="H21" s="46">
        <f t="shared" si="0"/>
        <v>0</v>
      </c>
      <c r="I21" s="2"/>
    </row>
    <row r="22" spans="1:9">
      <c r="A22" s="1"/>
      <c r="B22" s="219"/>
      <c r="C22" s="219"/>
      <c r="D22" s="220"/>
      <c r="E22" s="11"/>
      <c r="F22" s="11"/>
      <c r="G22" s="11"/>
      <c r="H22" s="46">
        <f t="shared" si="0"/>
        <v>0</v>
      </c>
      <c r="I22" s="2"/>
    </row>
    <row r="23" spans="1:9">
      <c r="A23" s="1"/>
      <c r="B23" s="219"/>
      <c r="C23" s="219"/>
      <c r="D23" s="220"/>
      <c r="E23" s="11"/>
      <c r="F23" s="11"/>
      <c r="G23" s="11"/>
      <c r="H23" s="46">
        <f t="shared" si="0"/>
        <v>0</v>
      </c>
      <c r="I23" s="2"/>
    </row>
    <row r="24" spans="1:9">
      <c r="A24" s="1"/>
      <c r="B24" s="219"/>
      <c r="C24" s="219"/>
      <c r="D24" s="220"/>
      <c r="E24" s="11"/>
      <c r="F24" s="11"/>
      <c r="G24" s="11"/>
      <c r="H24" s="46">
        <f t="shared" si="0"/>
        <v>0</v>
      </c>
      <c r="I24" s="2"/>
    </row>
    <row r="25" spans="1:9">
      <c r="A25" s="1"/>
      <c r="B25" s="219"/>
      <c r="C25" s="219"/>
      <c r="D25" s="220"/>
      <c r="E25" s="11"/>
      <c r="F25" s="11"/>
      <c r="G25" s="11"/>
      <c r="H25" s="46">
        <f t="shared" si="0"/>
        <v>0</v>
      </c>
      <c r="I25" s="2"/>
    </row>
    <row r="26" spans="1:9">
      <c r="A26" s="1"/>
      <c r="B26" s="219"/>
      <c r="C26" s="219"/>
      <c r="D26" s="220"/>
      <c r="E26" s="11"/>
      <c r="F26" s="11"/>
      <c r="G26" s="11"/>
      <c r="H26" s="46">
        <f t="shared" si="0"/>
        <v>0</v>
      </c>
      <c r="I26" s="2"/>
    </row>
    <row r="27" spans="1:9">
      <c r="A27" s="1"/>
      <c r="B27" s="219"/>
      <c r="C27" s="219"/>
      <c r="D27" s="220"/>
      <c r="E27" s="11"/>
      <c r="F27" s="11"/>
      <c r="G27" s="11"/>
      <c r="H27" s="46">
        <f t="shared" si="0"/>
        <v>0</v>
      </c>
      <c r="I27" s="2"/>
    </row>
    <row r="28" spans="1:9">
      <c r="A28" s="1"/>
      <c r="B28" s="219"/>
      <c r="C28" s="219"/>
      <c r="D28" s="220"/>
      <c r="E28" s="11"/>
      <c r="F28" s="11"/>
      <c r="G28" s="11"/>
      <c r="H28" s="46">
        <f t="shared" si="0"/>
        <v>0</v>
      </c>
      <c r="I28" s="2"/>
    </row>
    <row r="29" spans="1:9">
      <c r="A29" s="1"/>
      <c r="B29" s="219"/>
      <c r="C29" s="219"/>
      <c r="D29" s="220"/>
      <c r="E29" s="11"/>
      <c r="F29" s="11"/>
      <c r="G29" s="11"/>
      <c r="H29" s="46">
        <f t="shared" si="0"/>
        <v>0</v>
      </c>
      <c r="I29" s="2"/>
    </row>
    <row r="30" spans="1:9">
      <c r="A30" s="1"/>
      <c r="B30" s="219"/>
      <c r="C30" s="219"/>
      <c r="D30" s="220"/>
      <c r="E30" s="11"/>
      <c r="F30" s="11"/>
      <c r="G30" s="11"/>
      <c r="H30" s="46">
        <f t="shared" si="0"/>
        <v>0</v>
      </c>
      <c r="I30" s="2"/>
    </row>
    <row r="31" spans="1:9">
      <c r="A31" s="1"/>
      <c r="B31" s="219"/>
      <c r="C31" s="219"/>
      <c r="D31" s="220"/>
      <c r="E31" s="11"/>
      <c r="F31" s="11"/>
      <c r="G31" s="11"/>
      <c r="H31" s="46">
        <f t="shared" si="0"/>
        <v>0</v>
      </c>
      <c r="I31" s="2"/>
    </row>
    <row r="32" spans="1:9">
      <c r="A32" s="1"/>
      <c r="B32" s="219"/>
      <c r="C32" s="219"/>
      <c r="D32" s="220"/>
      <c r="E32" s="11"/>
      <c r="F32" s="11"/>
      <c r="G32" s="11"/>
      <c r="H32" s="46">
        <f t="shared" si="0"/>
        <v>0</v>
      </c>
      <c r="I32" s="2"/>
    </row>
    <row r="33" spans="1:9">
      <c r="A33" s="1"/>
      <c r="B33" s="219"/>
      <c r="C33" s="219"/>
      <c r="D33" s="220"/>
      <c r="E33" s="11"/>
      <c r="F33" s="11"/>
      <c r="G33" s="11"/>
      <c r="H33" s="46">
        <f t="shared" si="0"/>
        <v>0</v>
      </c>
      <c r="I33" s="2"/>
    </row>
    <row r="34" spans="1:9">
      <c r="A34" s="1"/>
      <c r="B34" s="219"/>
      <c r="C34" s="219"/>
      <c r="D34" s="220"/>
      <c r="E34" s="11"/>
      <c r="F34" s="11"/>
      <c r="G34" s="11"/>
      <c r="H34" s="46">
        <f t="shared" si="0"/>
        <v>0</v>
      </c>
      <c r="I34" s="2"/>
    </row>
    <row r="35" spans="1:9">
      <c r="A35" s="1"/>
      <c r="B35" s="219"/>
      <c r="C35" s="219"/>
      <c r="D35" s="220"/>
      <c r="E35" s="11"/>
      <c r="F35" s="11"/>
      <c r="G35" s="11"/>
      <c r="H35" s="46">
        <f t="shared" si="0"/>
        <v>0</v>
      </c>
      <c r="I35" s="2"/>
    </row>
    <row r="36" spans="1:9">
      <c r="A36" s="1"/>
      <c r="B36" s="219"/>
      <c r="C36" s="219"/>
      <c r="D36" s="220"/>
      <c r="E36" s="11"/>
      <c r="F36" s="11"/>
      <c r="G36" s="11"/>
      <c r="H36" s="46"/>
      <c r="I36" s="2"/>
    </row>
    <row r="37" spans="1:9">
      <c r="A37" s="1"/>
      <c r="B37" s="219"/>
      <c r="C37" s="219"/>
      <c r="D37" s="220"/>
      <c r="E37" s="11"/>
      <c r="F37" s="11"/>
      <c r="G37" s="11"/>
      <c r="H37" s="46"/>
      <c r="I37" s="2"/>
    </row>
    <row r="38" spans="1:9">
      <c r="A38" s="1"/>
      <c r="B38" s="219"/>
      <c r="C38" s="219"/>
      <c r="D38" s="220"/>
      <c r="E38" s="11"/>
      <c r="F38" s="11"/>
      <c r="G38" s="11"/>
      <c r="H38" s="46"/>
      <c r="I38" s="2"/>
    </row>
    <row r="39" spans="1:9">
      <c r="A39" s="1"/>
      <c r="B39" s="219"/>
      <c r="C39" s="219"/>
      <c r="D39" s="220"/>
      <c r="E39" s="11"/>
      <c r="F39" s="11"/>
      <c r="G39" s="11"/>
      <c r="H39" s="46"/>
      <c r="I39" s="2"/>
    </row>
    <row r="40" spans="1:9" ht="15.75" thickBot="1">
      <c r="A40" s="1"/>
      <c r="B40" s="225"/>
      <c r="C40" s="225"/>
      <c r="D40" s="226"/>
      <c r="E40" s="47"/>
      <c r="F40" s="47"/>
      <c r="G40" s="47"/>
      <c r="H40" s="48"/>
      <c r="I40" s="2"/>
    </row>
    <row r="41" spans="1:9">
      <c r="A41" s="1"/>
      <c r="E41" s="12"/>
      <c r="F41" s="12"/>
      <c r="G41" s="12"/>
      <c r="H41" s="12"/>
      <c r="I41" s="2"/>
    </row>
    <row r="42" spans="1:9" ht="16.5" thickBot="1">
      <c r="A42" s="1"/>
      <c r="B42" s="37"/>
      <c r="C42" s="37"/>
      <c r="D42" s="37"/>
      <c r="E42" s="49"/>
      <c r="F42" s="12"/>
      <c r="G42" s="50" t="s">
        <v>74</v>
      </c>
      <c r="H42" s="52">
        <f>SUM(H17:H39)</f>
        <v>0</v>
      </c>
      <c r="I42" s="2"/>
    </row>
    <row r="43" spans="1:9" ht="15.75" thickBot="1">
      <c r="A43" s="3"/>
      <c r="B43" s="44" t="s">
        <v>389</v>
      </c>
      <c r="C43" s="4"/>
      <c r="D43" s="44" t="s">
        <v>390</v>
      </c>
      <c r="E43" s="13"/>
      <c r="F43" s="13"/>
      <c r="G43" s="13"/>
      <c r="H43" s="13"/>
      <c r="I43" s="5"/>
    </row>
    <row r="44" spans="1:9" ht="15.75" thickTop="1"/>
  </sheetData>
  <mergeCells count="27">
    <mergeCell ref="B20:D20"/>
    <mergeCell ref="C9:G9"/>
    <mergeCell ref="B16:D16"/>
    <mergeCell ref="B17:D17"/>
    <mergeCell ref="B18:D18"/>
    <mergeCell ref="B19:D19"/>
    <mergeCell ref="C12:E12"/>
    <mergeCell ref="B32:D32"/>
    <mergeCell ref="B21:D21"/>
    <mergeCell ref="B22:D22"/>
    <mergeCell ref="B23:D23"/>
    <mergeCell ref="B24:D24"/>
    <mergeCell ref="B25:D25"/>
    <mergeCell ref="B26:D26"/>
    <mergeCell ref="B27:D27"/>
    <mergeCell ref="B28:D28"/>
    <mergeCell ref="B29:D29"/>
    <mergeCell ref="B30:D30"/>
    <mergeCell ref="B31:D31"/>
    <mergeCell ref="B39:D39"/>
    <mergeCell ref="B40:D40"/>
    <mergeCell ref="B33:D33"/>
    <mergeCell ref="B34:D34"/>
    <mergeCell ref="B35:D35"/>
    <mergeCell ref="B36:D36"/>
    <mergeCell ref="B37:D37"/>
    <mergeCell ref="B38:D38"/>
  </mergeCells>
  <pageMargins left="0.31496062992125984" right="0.19685039370078741" top="0.55118110236220474" bottom="0.55118110236220474" header="0.31496062992125984" footer="0.31496062992125984"/>
  <pageSetup paperSize="9" scale="98" orientation="portrait" r:id="rId1"/>
  <headerFooter>
    <oddHeader>&amp;R&amp;A</oddHeader>
    <oddFooter>&amp;LRáðgjafi&amp;C[Samningsgerð]&amp;Rbls. &amp;P af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-0.249977111117893"/>
  </sheetPr>
  <dimension ref="A1:O112"/>
  <sheetViews>
    <sheetView showGridLines="0" tabSelected="1" zoomScaleNormal="100" zoomScaleSheetLayoutView="85" zoomScalePageLayoutView="85" workbookViewId="0">
      <selection activeCell="B20" sqref="B20"/>
    </sheetView>
  </sheetViews>
  <sheetFormatPr defaultColWidth="9.140625" defaultRowHeight="15"/>
  <cols>
    <col min="1" max="1" width="1.7109375" customWidth="1"/>
    <col min="2" max="2" width="30.7109375" bestFit="1" customWidth="1"/>
    <col min="3" max="3" width="7.7109375" customWidth="1"/>
    <col min="4" max="4" width="15.7109375" customWidth="1"/>
    <col min="5" max="5" width="9.140625" customWidth="1"/>
    <col min="6" max="6" width="38.7109375" customWidth="1"/>
    <col min="7" max="7" width="12.7109375" customWidth="1"/>
    <col min="8" max="8" width="1.7109375" customWidth="1"/>
    <col min="10" max="10" width="51.42578125" hidden="1" customWidth="1"/>
    <col min="11" max="11" width="14" style="61" hidden="1" customWidth="1"/>
    <col min="12" max="14" width="20" style="66" hidden="1" customWidth="1"/>
    <col min="15" max="15" width="12.140625" hidden="1" customWidth="1"/>
    <col min="16" max="16" width="14.140625" bestFit="1" customWidth="1"/>
  </cols>
  <sheetData>
    <row r="1" spans="1:8" ht="9" customHeight="1"/>
    <row r="2" spans="1:8" ht="24" customHeight="1">
      <c r="B2" s="187" t="s">
        <v>17</v>
      </c>
      <c r="C2" s="187"/>
      <c r="D2" s="187"/>
      <c r="E2" s="187"/>
      <c r="F2" s="187"/>
      <c r="G2" s="187"/>
    </row>
    <row r="3" spans="1:8" ht="9" customHeight="1" thickBot="1"/>
    <row r="4" spans="1:8" ht="15" customHeight="1" thickTop="1" thickBot="1">
      <c r="A4" s="7"/>
      <c r="B4" s="6"/>
      <c r="C4" s="6"/>
      <c r="D4" s="6"/>
      <c r="E4" s="6"/>
      <c r="F4" s="6"/>
      <c r="G4" s="6"/>
      <c r="H4" s="8"/>
    </row>
    <row r="5" spans="1:8" ht="30" customHeight="1" thickBot="1">
      <c r="A5" s="1"/>
      <c r="B5" s="188" t="s">
        <v>18</v>
      </c>
      <c r="C5" s="188"/>
      <c r="D5" s="188"/>
      <c r="E5" s="188"/>
      <c r="F5" s="188"/>
      <c r="G5" s="188"/>
      <c r="H5" s="2"/>
    </row>
    <row r="6" spans="1:8">
      <c r="A6" s="1"/>
      <c r="H6" s="2"/>
    </row>
    <row r="7" spans="1:8" ht="15" customHeight="1">
      <c r="A7" s="1"/>
      <c r="B7" s="82" t="s">
        <v>19</v>
      </c>
      <c r="C7" s="189" t="str">
        <f>Fastar!B4</f>
        <v>[ Verkheiti ]</v>
      </c>
      <c r="D7" s="189"/>
      <c r="E7" s="189"/>
      <c r="H7" s="2"/>
    </row>
    <row r="8" spans="1:8" ht="5.0999999999999996" customHeight="1">
      <c r="A8" s="1"/>
      <c r="B8" s="62"/>
      <c r="C8" s="83"/>
      <c r="D8" s="83"/>
      <c r="E8" s="83"/>
      <c r="H8" s="2"/>
    </row>
    <row r="9" spans="1:8">
      <c r="A9" s="1"/>
      <c r="B9" s="62" t="s">
        <v>20</v>
      </c>
      <c r="C9" s="186" t="str">
        <f>Fastar!B5</f>
        <v>[ Útboðs nr./vfsp. nr./Sam.kaup nr./bein kaup ]</v>
      </c>
      <c r="D9" s="186"/>
      <c r="E9" s="186"/>
      <c r="H9" s="2"/>
    </row>
    <row r="10" spans="1:8" ht="5.0999999999999996" customHeight="1">
      <c r="A10" s="1"/>
      <c r="B10" s="62"/>
      <c r="C10" s="83"/>
      <c r="D10" s="83"/>
      <c r="E10" s="83"/>
      <c r="H10" s="2"/>
    </row>
    <row r="11" spans="1:8">
      <c r="A11" s="1"/>
      <c r="B11" s="62" t="s">
        <v>21</v>
      </c>
      <c r="C11" s="186" t="str">
        <f>Fastar!B6</f>
        <v>[ Verktaki/ráðgjafi/fyrirtæki ]</v>
      </c>
      <c r="D11" s="186"/>
      <c r="E11" s="186"/>
      <c r="H11" s="2"/>
    </row>
    <row r="12" spans="1:8" ht="5.0999999999999996" customHeight="1">
      <c r="A12" s="1"/>
      <c r="B12" s="62"/>
      <c r="C12" s="83"/>
      <c r="D12" s="83"/>
      <c r="E12" s="83"/>
      <c r="H12" s="2"/>
    </row>
    <row r="13" spans="1:8">
      <c r="A13" s="1"/>
      <c r="B13" s="62" t="s">
        <v>22</v>
      </c>
      <c r="C13" s="186" t="str">
        <f>Fastar!B8</f>
        <v>[Eftirlitsaðili/verkefnastjóri - Nafn og fyrirtæki]</v>
      </c>
      <c r="D13" s="186"/>
      <c r="E13" s="186"/>
      <c r="H13" s="2"/>
    </row>
    <row r="14" spans="1:8" ht="5.0999999999999996" customHeight="1">
      <c r="A14" s="1"/>
      <c r="B14" s="63"/>
      <c r="H14" s="2"/>
    </row>
    <row r="15" spans="1:8" ht="15.75">
      <c r="A15" s="1"/>
      <c r="B15" s="43"/>
      <c r="F15" s="64" t="s">
        <v>23</v>
      </c>
      <c r="G15" s="65"/>
      <c r="H15" s="2"/>
    </row>
    <row r="16" spans="1:8" ht="15.75">
      <c r="A16" s="1"/>
      <c r="B16" s="43"/>
      <c r="F16" s="64" t="s">
        <v>24</v>
      </c>
      <c r="G16" s="67"/>
      <c r="H16" s="2"/>
    </row>
    <row r="17" spans="1:15" ht="15.75">
      <c r="A17" s="1"/>
      <c r="B17" s="43"/>
      <c r="F17" s="64" t="s">
        <v>25</v>
      </c>
      <c r="G17" s="68" t="str">
        <f>IF(G16&lt;&gt;"",G16+30,"")</f>
        <v/>
      </c>
      <c r="H17" s="2"/>
    </row>
    <row r="18" spans="1:15" ht="15.75" thickBot="1">
      <c r="A18" s="1"/>
      <c r="H18" s="2"/>
    </row>
    <row r="19" spans="1:15" ht="24.95" customHeight="1" thickBot="1">
      <c r="A19" s="1"/>
      <c r="B19" s="69" t="s">
        <v>26</v>
      </c>
      <c r="C19" s="70" t="s">
        <v>27</v>
      </c>
      <c r="D19" s="70" t="s">
        <v>28</v>
      </c>
      <c r="E19" s="71" t="s">
        <v>29</v>
      </c>
      <c r="F19" s="70" t="s">
        <v>30</v>
      </c>
      <c r="G19" s="70" t="s">
        <v>31</v>
      </c>
      <c r="H19" s="2"/>
    </row>
    <row r="20" spans="1:15">
      <c r="A20" s="1"/>
      <c r="B20" s="73"/>
      <c r="C20" s="72" t="str">
        <f>IFERROR(VLOOKUP(B20,Bókunarblað!$J$21:$O$44,2,FALSE),"")</f>
        <v/>
      </c>
      <c r="D20" s="74"/>
      <c r="E20" s="72" t="str">
        <f t="shared" ref="E20:E44" si="0">IFERROR(VLOOKUP(B20,$J$21:$O$31,6,FALSE),"")</f>
        <v/>
      </c>
      <c r="F20" s="73"/>
      <c r="G20" s="75"/>
      <c r="H20" s="2"/>
      <c r="J20" s="87" t="s">
        <v>32</v>
      </c>
      <c r="K20" s="88" t="s">
        <v>33</v>
      </c>
      <c r="L20" s="190" t="s">
        <v>34</v>
      </c>
      <c r="M20" s="191"/>
      <c r="N20" s="192"/>
      <c r="O20" s="87" t="s">
        <v>29</v>
      </c>
    </row>
    <row r="21" spans="1:15">
      <c r="A21" s="1"/>
      <c r="B21" s="73"/>
      <c r="C21" s="72" t="str">
        <f>IFERROR(VLOOKUP(B21,Bókunarblað!$J$21:$O$44,2,FALSE),"")</f>
        <v/>
      </c>
      <c r="D21" s="74"/>
      <c r="E21" s="72" t="str">
        <f t="shared" si="0"/>
        <v/>
      </c>
      <c r="F21" s="73"/>
      <c r="G21" s="75"/>
      <c r="H21" s="2"/>
      <c r="J21" s="87" t="s">
        <v>35</v>
      </c>
      <c r="K21" s="88">
        <v>5422</v>
      </c>
      <c r="L21" s="190" t="s">
        <v>36</v>
      </c>
      <c r="M21" s="191"/>
      <c r="N21" s="192"/>
      <c r="O21" s="88">
        <v>8</v>
      </c>
    </row>
    <row r="22" spans="1:15">
      <c r="A22" s="1"/>
      <c r="B22" s="73"/>
      <c r="C22" s="72" t="str">
        <f>IFERROR(VLOOKUP(B22,Bókunarblað!$J$21:$O$44,2,FALSE),"")</f>
        <v/>
      </c>
      <c r="D22" s="74"/>
      <c r="E22" s="72" t="str">
        <f t="shared" si="0"/>
        <v/>
      </c>
      <c r="F22" s="73"/>
      <c r="G22" s="75"/>
      <c r="H22" s="2"/>
      <c r="J22" s="87" t="s">
        <v>37</v>
      </c>
      <c r="K22" s="88">
        <v>5423</v>
      </c>
      <c r="L22" s="190" t="s">
        <v>38</v>
      </c>
      <c r="M22" s="191"/>
      <c r="N22" s="192"/>
      <c r="O22" s="88">
        <v>8</v>
      </c>
    </row>
    <row r="23" spans="1:15">
      <c r="A23" s="1"/>
      <c r="B23" s="73"/>
      <c r="C23" s="72" t="str">
        <f>IFERROR(VLOOKUP(B23,Bókunarblað!$J$21:$O$44,2,FALSE),"")</f>
        <v/>
      </c>
      <c r="D23" s="74"/>
      <c r="E23" s="72" t="str">
        <f t="shared" si="0"/>
        <v/>
      </c>
      <c r="F23" s="73"/>
      <c r="G23" s="75"/>
      <c r="H23" s="2"/>
      <c r="J23" s="87" t="s">
        <v>39</v>
      </c>
      <c r="K23" s="88">
        <v>5438</v>
      </c>
      <c r="L23" s="190" t="s">
        <v>40</v>
      </c>
      <c r="M23" s="191"/>
      <c r="N23" s="192"/>
      <c r="O23" s="88">
        <v>8</v>
      </c>
    </row>
    <row r="24" spans="1:15">
      <c r="A24" s="1"/>
      <c r="B24" s="73"/>
      <c r="C24" s="72" t="str">
        <f>IFERROR(VLOOKUP(B24,Bókunarblað!$J$21:$O$44,2,FALSE),"")</f>
        <v/>
      </c>
      <c r="D24" s="74"/>
      <c r="E24" s="72" t="str">
        <f t="shared" si="0"/>
        <v/>
      </c>
      <c r="F24" s="73"/>
      <c r="G24" s="75"/>
      <c r="H24" s="2"/>
      <c r="J24" s="87" t="s">
        <v>41</v>
      </c>
      <c r="K24" s="88">
        <v>5439</v>
      </c>
      <c r="L24" s="190" t="s">
        <v>42</v>
      </c>
      <c r="M24" s="191"/>
      <c r="N24" s="192"/>
      <c r="O24" s="88">
        <v>8</v>
      </c>
    </row>
    <row r="25" spans="1:15">
      <c r="A25" s="1"/>
      <c r="B25" s="73"/>
      <c r="C25" s="72" t="str">
        <f>IFERROR(VLOOKUP(B25,Bókunarblað!$J$21:$O$44,2,FALSE),"")</f>
        <v/>
      </c>
      <c r="D25" s="74"/>
      <c r="E25" s="72" t="str">
        <f t="shared" si="0"/>
        <v/>
      </c>
      <c r="F25" s="73"/>
      <c r="G25" s="75"/>
      <c r="H25" s="2"/>
      <c r="J25" s="89" t="s">
        <v>43</v>
      </c>
      <c r="K25" s="88"/>
      <c r="L25" s="190"/>
      <c r="M25" s="191"/>
      <c r="N25" s="192"/>
      <c r="O25" s="88"/>
    </row>
    <row r="26" spans="1:15">
      <c r="A26" s="1"/>
      <c r="B26" s="73"/>
      <c r="C26" s="72" t="str">
        <f>IFERROR(VLOOKUP(B26,Bókunarblað!$J$21:$O$44,2,FALSE),"")</f>
        <v/>
      </c>
      <c r="D26" s="74"/>
      <c r="E26" s="72" t="str">
        <f t="shared" si="0"/>
        <v/>
      </c>
      <c r="F26" s="73"/>
      <c r="G26" s="75"/>
      <c r="H26" s="2"/>
      <c r="J26" s="87" t="s">
        <v>44</v>
      </c>
      <c r="K26" s="88">
        <v>5560</v>
      </c>
      <c r="L26" s="190" t="s">
        <v>45</v>
      </c>
      <c r="M26" s="191"/>
      <c r="N26" s="192"/>
      <c r="O26" s="88" t="s">
        <v>46</v>
      </c>
    </row>
    <row r="27" spans="1:15">
      <c r="A27" s="1"/>
      <c r="B27" s="73"/>
      <c r="C27" s="72" t="str">
        <f>IFERROR(VLOOKUP(B27,Bókunarblað!$J$21:$O$44,2,FALSE),"")</f>
        <v/>
      </c>
      <c r="D27" s="74"/>
      <c r="E27" s="72" t="str">
        <f t="shared" si="0"/>
        <v/>
      </c>
      <c r="F27" s="73"/>
      <c r="G27" s="75"/>
      <c r="H27" s="2"/>
      <c r="J27" s="87" t="s">
        <v>47</v>
      </c>
      <c r="K27" s="88">
        <v>5561</v>
      </c>
      <c r="L27" s="190" t="s">
        <v>48</v>
      </c>
      <c r="M27" s="191"/>
      <c r="N27" s="192"/>
      <c r="O27" s="88" t="s">
        <v>46</v>
      </c>
    </row>
    <row r="28" spans="1:15">
      <c r="A28" s="1"/>
      <c r="B28" s="73"/>
      <c r="C28" s="72" t="str">
        <f>IFERROR(VLOOKUP(B28,Bókunarblað!$J$21:$O$44,2,FALSE),"")</f>
        <v/>
      </c>
      <c r="D28" s="74"/>
      <c r="E28" s="72" t="str">
        <f t="shared" si="0"/>
        <v/>
      </c>
      <c r="F28" s="73"/>
      <c r="G28" s="75"/>
      <c r="H28" s="2"/>
      <c r="J28" s="87" t="s">
        <v>49</v>
      </c>
      <c r="K28" s="88">
        <v>5562</v>
      </c>
      <c r="L28" s="190" t="s">
        <v>50</v>
      </c>
      <c r="M28" s="191"/>
      <c r="N28" s="192"/>
      <c r="O28" s="88" t="s">
        <v>46</v>
      </c>
    </row>
    <row r="29" spans="1:15">
      <c r="A29" s="1"/>
      <c r="B29" s="73"/>
      <c r="C29" s="72" t="str">
        <f>IFERROR(VLOOKUP(B29,Bókunarblað!$J$21:$O$44,2,FALSE),"")</f>
        <v/>
      </c>
      <c r="D29" s="74"/>
      <c r="E29" s="72" t="str">
        <f t="shared" si="0"/>
        <v/>
      </c>
      <c r="F29" s="73"/>
      <c r="G29" s="75"/>
      <c r="H29" s="2"/>
      <c r="J29" s="87" t="s">
        <v>51</v>
      </c>
      <c r="K29" s="88">
        <v>5566</v>
      </c>
      <c r="L29" s="190" t="s">
        <v>52</v>
      </c>
      <c r="M29" s="191"/>
      <c r="N29" s="192"/>
      <c r="O29" s="88" t="s">
        <v>46</v>
      </c>
    </row>
    <row r="30" spans="1:15">
      <c r="A30" s="1"/>
      <c r="B30" s="73"/>
      <c r="C30" s="72" t="str">
        <f>IFERROR(VLOOKUP(B30,Bókunarblað!$J$21:$O$44,2,FALSE),"")</f>
        <v/>
      </c>
      <c r="D30" s="74"/>
      <c r="E30" s="72" t="str">
        <f t="shared" si="0"/>
        <v/>
      </c>
      <c r="F30" s="73"/>
      <c r="G30" s="75"/>
      <c r="H30" s="2"/>
      <c r="J30" s="87" t="s">
        <v>53</v>
      </c>
      <c r="K30" s="88">
        <v>5568</v>
      </c>
      <c r="L30" s="190" t="s">
        <v>54</v>
      </c>
      <c r="M30" s="191"/>
      <c r="N30" s="192"/>
      <c r="O30" s="88" t="s">
        <v>46</v>
      </c>
    </row>
    <row r="31" spans="1:15">
      <c r="A31" s="1"/>
      <c r="B31" s="73"/>
      <c r="C31" s="72" t="str">
        <f>IFERROR(VLOOKUP(B31,Bókunarblað!$J$21:$O$44,2,FALSE),"")</f>
        <v/>
      </c>
      <c r="D31" s="74"/>
      <c r="E31" s="72" t="str">
        <f t="shared" si="0"/>
        <v/>
      </c>
      <c r="F31" s="73"/>
      <c r="G31" s="75"/>
      <c r="H31" s="2"/>
      <c r="J31" s="89" t="s">
        <v>43</v>
      </c>
      <c r="K31" s="88"/>
      <c r="L31" s="190"/>
      <c r="M31" s="191"/>
      <c r="N31" s="192"/>
      <c r="O31" s="88"/>
    </row>
    <row r="32" spans="1:15">
      <c r="A32" s="1"/>
      <c r="B32" s="73"/>
      <c r="C32" s="72" t="str">
        <f>IFERROR(VLOOKUP(B32,Bókunarblað!$J$21:$O$44,2,FALSE),"")</f>
        <v/>
      </c>
      <c r="D32" s="74"/>
      <c r="E32" s="72" t="str">
        <f t="shared" si="0"/>
        <v/>
      </c>
      <c r="F32" s="73"/>
      <c r="G32" s="75"/>
      <c r="H32" s="2"/>
      <c r="J32" s="87" t="s">
        <v>55</v>
      </c>
      <c r="K32" s="88">
        <v>5540</v>
      </c>
      <c r="L32" s="190" t="s">
        <v>56</v>
      </c>
      <c r="M32" s="191"/>
      <c r="N32" s="192"/>
      <c r="O32" s="88" t="s">
        <v>46</v>
      </c>
    </row>
    <row r="33" spans="1:15">
      <c r="A33" s="1"/>
      <c r="B33" s="73"/>
      <c r="C33" s="72" t="str">
        <f>IFERROR(VLOOKUP(B33,Bókunarblað!$J$21:$O$44,2,FALSE),"")</f>
        <v/>
      </c>
      <c r="D33" s="74"/>
      <c r="E33" s="72" t="str">
        <f t="shared" si="0"/>
        <v/>
      </c>
      <c r="F33" s="73"/>
      <c r="G33" s="75"/>
      <c r="H33" s="2"/>
      <c r="J33" s="87" t="s">
        <v>57</v>
      </c>
      <c r="K33" s="88">
        <v>5541</v>
      </c>
      <c r="L33" s="190" t="s">
        <v>56</v>
      </c>
      <c r="M33" s="191"/>
      <c r="N33" s="192"/>
      <c r="O33" s="88" t="s">
        <v>46</v>
      </c>
    </row>
    <row r="34" spans="1:15">
      <c r="A34" s="1"/>
      <c r="B34" s="73"/>
      <c r="C34" s="72" t="str">
        <f>IFERROR(VLOOKUP(B34,Bókunarblað!$J$21:$O$44,2,FALSE),"")</f>
        <v/>
      </c>
      <c r="D34" s="74"/>
      <c r="E34" s="72" t="str">
        <f t="shared" si="0"/>
        <v/>
      </c>
      <c r="F34" s="73"/>
      <c r="G34" s="75"/>
      <c r="H34" s="2"/>
      <c r="J34" s="87" t="s">
        <v>58</v>
      </c>
      <c r="K34" s="88">
        <v>5542</v>
      </c>
      <c r="L34" s="190" t="s">
        <v>56</v>
      </c>
      <c r="M34" s="191"/>
      <c r="N34" s="192"/>
      <c r="O34" s="88" t="s">
        <v>46</v>
      </c>
    </row>
    <row r="35" spans="1:15">
      <c r="A35" s="1"/>
      <c r="B35" s="73"/>
      <c r="C35" s="72" t="str">
        <f>IFERROR(VLOOKUP(B35,Bókunarblað!$J$21:$O$44,2,FALSE),"")</f>
        <v/>
      </c>
      <c r="D35" s="74"/>
      <c r="E35" s="72" t="str">
        <f t="shared" si="0"/>
        <v/>
      </c>
      <c r="F35" s="73"/>
      <c r="G35" s="75"/>
      <c r="H35" s="2"/>
      <c r="J35" s="87" t="s">
        <v>59</v>
      </c>
      <c r="K35" s="88">
        <v>5543</v>
      </c>
      <c r="L35" s="190" t="s">
        <v>56</v>
      </c>
      <c r="M35" s="191"/>
      <c r="N35" s="192"/>
      <c r="O35" s="88" t="s">
        <v>46</v>
      </c>
    </row>
    <row r="36" spans="1:15">
      <c r="A36" s="1"/>
      <c r="B36" s="73"/>
      <c r="C36" s="72" t="str">
        <f>IFERROR(VLOOKUP(B36,Bókunarblað!$J$21:$O$44,2,FALSE),"")</f>
        <v/>
      </c>
      <c r="D36" s="74"/>
      <c r="E36" s="72" t="str">
        <f t="shared" si="0"/>
        <v/>
      </c>
      <c r="F36" s="73"/>
      <c r="G36" s="75"/>
      <c r="H36" s="2"/>
      <c r="J36" s="87" t="s">
        <v>60</v>
      </c>
      <c r="K36" s="88">
        <v>5544</v>
      </c>
      <c r="L36" s="190" t="s">
        <v>56</v>
      </c>
      <c r="M36" s="191"/>
      <c r="N36" s="192"/>
      <c r="O36" s="88" t="s">
        <v>46</v>
      </c>
    </row>
    <row r="37" spans="1:15">
      <c r="A37" s="1"/>
      <c r="B37" s="73"/>
      <c r="C37" s="72" t="str">
        <f>IFERROR(VLOOKUP(B37,Bókunarblað!$J$21:$O$44,2,FALSE),"")</f>
        <v/>
      </c>
      <c r="D37" s="74"/>
      <c r="E37" s="72" t="str">
        <f t="shared" si="0"/>
        <v/>
      </c>
      <c r="F37" s="73"/>
      <c r="G37" s="75"/>
      <c r="H37" s="2"/>
      <c r="J37" s="87" t="s">
        <v>61</v>
      </c>
      <c r="K37" s="88">
        <v>5545</v>
      </c>
      <c r="L37" s="190" t="s">
        <v>56</v>
      </c>
      <c r="M37" s="191"/>
      <c r="N37" s="192"/>
      <c r="O37" s="88" t="s">
        <v>46</v>
      </c>
    </row>
    <row r="38" spans="1:15">
      <c r="A38" s="1"/>
      <c r="B38" s="73"/>
      <c r="C38" s="72" t="str">
        <f>IFERROR(VLOOKUP(B38,Bókunarblað!$J$21:$O$44,2,FALSE),"")</f>
        <v/>
      </c>
      <c r="D38" s="74"/>
      <c r="E38" s="72" t="str">
        <f t="shared" si="0"/>
        <v/>
      </c>
      <c r="F38" s="73"/>
      <c r="G38" s="75"/>
      <c r="H38" s="2"/>
      <c r="J38" s="87" t="s">
        <v>62</v>
      </c>
      <c r="K38" s="88">
        <v>5546</v>
      </c>
      <c r="L38" s="190" t="s">
        <v>56</v>
      </c>
      <c r="M38" s="191"/>
      <c r="N38" s="192"/>
      <c r="O38" s="88" t="s">
        <v>46</v>
      </c>
    </row>
    <row r="39" spans="1:15">
      <c r="A39" s="1"/>
      <c r="B39" s="73"/>
      <c r="C39" s="72" t="str">
        <f>IFERROR(VLOOKUP(B39,Bókunarblað!$J$21:$O$44,2,FALSE),"")</f>
        <v/>
      </c>
      <c r="D39" s="74"/>
      <c r="E39" s="72" t="str">
        <f t="shared" si="0"/>
        <v/>
      </c>
      <c r="F39" s="73"/>
      <c r="G39" s="75"/>
      <c r="H39" s="2"/>
      <c r="J39" s="87" t="s">
        <v>63</v>
      </c>
      <c r="K39" s="88">
        <v>5547</v>
      </c>
      <c r="L39" s="190" t="s">
        <v>56</v>
      </c>
      <c r="M39" s="191"/>
      <c r="N39" s="192"/>
      <c r="O39" s="88" t="s">
        <v>46</v>
      </c>
    </row>
    <row r="40" spans="1:15">
      <c r="A40" s="1"/>
      <c r="B40" s="73"/>
      <c r="C40" s="72" t="str">
        <f>IFERROR(VLOOKUP(B40,Bókunarblað!$J$21:$O$44,2,FALSE),"")</f>
        <v/>
      </c>
      <c r="D40" s="74"/>
      <c r="E40" s="72" t="str">
        <f t="shared" si="0"/>
        <v/>
      </c>
      <c r="F40" s="73"/>
      <c r="G40" s="75"/>
      <c r="H40" s="2"/>
      <c r="J40" s="87" t="s">
        <v>64</v>
      </c>
      <c r="K40" s="88">
        <v>5548</v>
      </c>
      <c r="L40" s="190" t="s">
        <v>65</v>
      </c>
      <c r="M40" s="191"/>
      <c r="N40" s="192"/>
      <c r="O40" s="88" t="s">
        <v>46</v>
      </c>
    </row>
    <row r="41" spans="1:15">
      <c r="A41" s="1"/>
      <c r="B41" s="73"/>
      <c r="C41" s="72" t="str">
        <f>IFERROR(VLOOKUP(B41,Bókunarblað!$J$21:$O$44,2,FALSE),"")</f>
        <v/>
      </c>
      <c r="D41" s="74"/>
      <c r="E41" s="72" t="str">
        <f t="shared" si="0"/>
        <v/>
      </c>
      <c r="F41" s="73"/>
      <c r="G41" s="75"/>
      <c r="H41" s="2"/>
      <c r="J41" s="87" t="s">
        <v>66</v>
      </c>
      <c r="K41" s="88">
        <v>5549</v>
      </c>
      <c r="L41" s="190" t="s">
        <v>67</v>
      </c>
      <c r="M41" s="191"/>
      <c r="N41" s="192"/>
      <c r="O41" s="88" t="s">
        <v>46</v>
      </c>
    </row>
    <row r="42" spans="1:15">
      <c r="A42" s="1"/>
      <c r="B42" s="73"/>
      <c r="C42" s="72" t="str">
        <f>IFERROR(VLOOKUP(B42,Bókunarblað!$J$21:$O$44,2,FALSE),"")</f>
        <v/>
      </c>
      <c r="D42" s="74"/>
      <c r="E42" s="72" t="str">
        <f t="shared" si="0"/>
        <v/>
      </c>
      <c r="F42" s="73"/>
      <c r="G42" s="75"/>
      <c r="H42" s="2"/>
      <c r="J42" s="87" t="s">
        <v>68</v>
      </c>
      <c r="K42" s="88">
        <v>5553</v>
      </c>
      <c r="L42" s="190" t="s">
        <v>69</v>
      </c>
      <c r="M42" s="191"/>
      <c r="N42" s="192"/>
      <c r="O42" s="88" t="s">
        <v>46</v>
      </c>
    </row>
    <row r="43" spans="1:15">
      <c r="A43" s="1"/>
      <c r="B43" s="73"/>
      <c r="C43" s="72" t="str">
        <f>IFERROR(VLOOKUP(B43,Bókunarblað!$J$21:$O$44,2,FALSE),"")</f>
        <v/>
      </c>
      <c r="D43" s="74"/>
      <c r="E43" s="72" t="str">
        <f t="shared" si="0"/>
        <v/>
      </c>
      <c r="F43" s="73"/>
      <c r="G43" s="75"/>
      <c r="H43" s="2"/>
      <c r="J43" s="87" t="s">
        <v>70</v>
      </c>
      <c r="K43" s="88">
        <v>5557</v>
      </c>
      <c r="L43" s="190" t="s">
        <v>71</v>
      </c>
      <c r="M43" s="191"/>
      <c r="N43" s="192"/>
      <c r="O43" s="88" t="s">
        <v>46</v>
      </c>
    </row>
    <row r="44" spans="1:15" ht="15.75" thickBot="1">
      <c r="A44" s="1"/>
      <c r="B44" s="76"/>
      <c r="C44" s="77" t="str">
        <f>IFERROR(VLOOKUP(B44,Bókunarblað!$J$21:$O$44,2,FALSE),"")</f>
        <v/>
      </c>
      <c r="D44" s="78"/>
      <c r="E44" s="77" t="str">
        <f t="shared" si="0"/>
        <v/>
      </c>
      <c r="F44" s="76"/>
      <c r="G44" s="79"/>
      <c r="H44" s="2"/>
      <c r="J44" s="87" t="s">
        <v>72</v>
      </c>
      <c r="K44" s="88">
        <v>5558</v>
      </c>
      <c r="L44" s="190" t="s">
        <v>73</v>
      </c>
      <c r="M44" s="191"/>
      <c r="N44" s="192"/>
      <c r="O44" s="88" t="s">
        <v>46</v>
      </c>
    </row>
    <row r="45" spans="1:15" ht="15.75" thickTop="1">
      <c r="A45" s="1"/>
      <c r="G45" s="12"/>
      <c r="H45" s="2"/>
      <c r="K45"/>
      <c r="L45"/>
      <c r="M45"/>
      <c r="N45"/>
    </row>
    <row r="46" spans="1:15" ht="16.5" thickBot="1">
      <c r="A46" s="1"/>
      <c r="B46" s="185"/>
      <c r="C46" s="185"/>
      <c r="F46" s="63" t="s">
        <v>74</v>
      </c>
      <c r="G46" s="52">
        <f>SUM(G20:G44)</f>
        <v>0</v>
      </c>
      <c r="H46" s="2"/>
      <c r="K46"/>
      <c r="L46"/>
      <c r="M46"/>
      <c r="N46"/>
    </row>
    <row r="47" spans="1:15" ht="15.75" thickBot="1">
      <c r="A47" s="3"/>
      <c r="B47" s="44" t="s">
        <v>75</v>
      </c>
      <c r="C47" s="4"/>
      <c r="D47" s="4"/>
      <c r="E47" s="4"/>
      <c r="F47" s="4"/>
      <c r="G47" s="4"/>
      <c r="H47" s="5"/>
      <c r="K47"/>
      <c r="L47"/>
      <c r="M47"/>
      <c r="N47"/>
    </row>
    <row r="48" spans="1:15" s="86" customFormat="1" ht="15.75" thickTop="1">
      <c r="J48"/>
      <c r="K48"/>
      <c r="L48"/>
      <c r="M48"/>
      <c r="N48"/>
      <c r="O48"/>
    </row>
    <row r="49" spans="10:15" s="86" customFormat="1" ht="30" customHeight="1">
      <c r="J49"/>
      <c r="K49"/>
      <c r="L49"/>
      <c r="M49"/>
      <c r="N49"/>
      <c r="O49"/>
    </row>
    <row r="50" spans="10:15" s="86" customFormat="1" ht="30" customHeight="1">
      <c r="J50"/>
      <c r="K50"/>
      <c r="L50"/>
      <c r="M50"/>
      <c r="N50"/>
      <c r="O50"/>
    </row>
    <row r="51" spans="10:15" s="86" customFormat="1" ht="30" customHeight="1">
      <c r="J51"/>
      <c r="K51"/>
      <c r="L51"/>
      <c r="M51"/>
      <c r="N51"/>
      <c r="O51"/>
    </row>
    <row r="52" spans="10:15" s="86" customFormat="1" ht="30" customHeight="1">
      <c r="J52"/>
      <c r="K52"/>
      <c r="L52"/>
      <c r="M52"/>
      <c r="N52"/>
      <c r="O52"/>
    </row>
    <row r="53" spans="10:15" s="86" customFormat="1" ht="15" customHeight="1">
      <c r="J53"/>
      <c r="K53"/>
      <c r="L53"/>
      <c r="M53"/>
      <c r="N53"/>
      <c r="O53"/>
    </row>
    <row r="54" spans="10:15" s="86" customFormat="1" ht="30" customHeight="1">
      <c r="J54"/>
      <c r="K54"/>
      <c r="L54"/>
      <c r="M54"/>
      <c r="N54"/>
      <c r="O54"/>
    </row>
    <row r="55" spans="10:15" s="86" customFormat="1" ht="30" customHeight="1">
      <c r="J55"/>
      <c r="K55"/>
      <c r="L55"/>
      <c r="M55"/>
      <c r="N55"/>
      <c r="O55"/>
    </row>
    <row r="56" spans="10:15" s="86" customFormat="1" ht="30" customHeight="1">
      <c r="J56"/>
      <c r="K56"/>
      <c r="L56"/>
      <c r="M56"/>
      <c r="N56"/>
      <c r="O56"/>
    </row>
    <row r="57" spans="10:15" s="86" customFormat="1" ht="30" customHeight="1">
      <c r="J57"/>
      <c r="K57"/>
      <c r="L57"/>
      <c r="M57"/>
      <c r="N57"/>
      <c r="O57"/>
    </row>
    <row r="58" spans="10:15" s="86" customFormat="1" ht="30" customHeight="1">
      <c r="J58"/>
      <c r="K58"/>
      <c r="L58"/>
      <c r="M58"/>
      <c r="N58"/>
      <c r="O58"/>
    </row>
    <row r="59" spans="10:15" s="86" customFormat="1" ht="30" customHeight="1">
      <c r="J59"/>
      <c r="K59"/>
      <c r="L59"/>
      <c r="M59"/>
      <c r="N59"/>
      <c r="O59"/>
    </row>
    <row r="60" spans="10:15" s="86" customFormat="1" ht="30" customHeight="1">
      <c r="J60"/>
      <c r="K60"/>
      <c r="L60"/>
      <c r="M60"/>
      <c r="N60"/>
      <c r="O60"/>
    </row>
    <row r="61" spans="10:15" s="86" customFormat="1" ht="30" customHeight="1">
      <c r="J61"/>
      <c r="K61"/>
      <c r="L61"/>
      <c r="M61"/>
      <c r="N61"/>
      <c r="O61"/>
    </row>
    <row r="62" spans="10:15" s="86" customFormat="1" ht="30" customHeight="1">
      <c r="J62"/>
      <c r="K62"/>
      <c r="L62"/>
      <c r="M62"/>
      <c r="N62"/>
      <c r="O62"/>
    </row>
    <row r="63" spans="10:15" s="86" customFormat="1" ht="30" customHeight="1">
      <c r="J63"/>
      <c r="K63"/>
      <c r="L63"/>
      <c r="M63"/>
      <c r="N63"/>
      <c r="O63"/>
    </row>
    <row r="64" spans="10:15" s="86" customFormat="1" ht="30" customHeight="1">
      <c r="J64"/>
      <c r="K64"/>
      <c r="L64"/>
      <c r="M64"/>
      <c r="N64"/>
      <c r="O64"/>
    </row>
    <row r="65" spans="10:15" s="86" customFormat="1" ht="30" customHeight="1">
      <c r="J65"/>
      <c r="K65"/>
      <c r="L65"/>
      <c r="M65"/>
      <c r="N65"/>
      <c r="O65"/>
    </row>
    <row r="66" spans="10:15" s="86" customFormat="1" ht="30" customHeight="1">
      <c r="J66"/>
      <c r="K66"/>
      <c r="L66"/>
      <c r="M66"/>
      <c r="N66"/>
      <c r="O66"/>
    </row>
    <row r="67" spans="10:15" s="86" customFormat="1" ht="30" customHeight="1">
      <c r="J67"/>
      <c r="K67"/>
      <c r="L67"/>
      <c r="M67"/>
      <c r="N67"/>
      <c r="O67"/>
    </row>
    <row r="68" spans="10:15" s="86" customFormat="1" ht="30" customHeight="1">
      <c r="J68"/>
      <c r="K68" s="61"/>
      <c r="L68" s="66"/>
      <c r="M68" s="66"/>
      <c r="N68" s="66"/>
      <c r="O68"/>
    </row>
    <row r="69" spans="10:15" s="86" customFormat="1" ht="30" customHeight="1">
      <c r="J69"/>
      <c r="K69" s="61"/>
      <c r="L69" s="66"/>
      <c r="M69" s="66"/>
      <c r="N69" s="66"/>
      <c r="O69"/>
    </row>
    <row r="70" spans="10:15" s="86" customFormat="1" ht="30" customHeight="1">
      <c r="J70"/>
      <c r="K70" s="61"/>
      <c r="L70" s="66"/>
      <c r="M70" s="66"/>
      <c r="N70" s="66"/>
      <c r="O70"/>
    </row>
    <row r="71" spans="10:15" s="86" customFormat="1" ht="30" customHeight="1">
      <c r="J71"/>
      <c r="K71" s="61"/>
      <c r="L71" s="66"/>
      <c r="M71" s="66"/>
      <c r="N71" s="66"/>
      <c r="O71"/>
    </row>
    <row r="72" spans="10:15" s="86" customFormat="1" ht="30" customHeight="1">
      <c r="J72"/>
      <c r="K72" s="61"/>
      <c r="L72" s="66"/>
      <c r="M72" s="66"/>
      <c r="N72" s="66"/>
      <c r="O72"/>
    </row>
    <row r="73" spans="10:15" s="86" customFormat="1" ht="30" customHeight="1">
      <c r="J73"/>
      <c r="K73" s="61"/>
      <c r="L73" s="66"/>
      <c r="M73" s="66"/>
      <c r="N73" s="66"/>
      <c r="O73"/>
    </row>
    <row r="74" spans="10:15" s="86" customFormat="1" ht="30" customHeight="1">
      <c r="J74"/>
      <c r="K74" s="61"/>
      <c r="L74" s="66"/>
      <c r="M74" s="66"/>
      <c r="N74" s="66"/>
      <c r="O74"/>
    </row>
    <row r="75" spans="10:15" s="86" customFormat="1" ht="30" customHeight="1">
      <c r="J75"/>
      <c r="K75" s="61"/>
      <c r="L75" s="66"/>
      <c r="M75" s="66"/>
      <c r="N75" s="66"/>
      <c r="O75"/>
    </row>
    <row r="76" spans="10:15" s="86" customFormat="1" ht="30" customHeight="1">
      <c r="J76"/>
      <c r="K76" s="61"/>
      <c r="L76" s="66"/>
      <c r="M76" s="66"/>
      <c r="N76" s="66"/>
      <c r="O76"/>
    </row>
    <row r="77" spans="10:15" s="86" customFormat="1" ht="30" customHeight="1">
      <c r="J77"/>
      <c r="K77" s="61"/>
      <c r="L77" s="66"/>
      <c r="M77" s="66"/>
      <c r="N77" s="66"/>
      <c r="O77"/>
    </row>
    <row r="78" spans="10:15" s="86" customFormat="1" ht="30" customHeight="1">
      <c r="J78"/>
      <c r="K78" s="61"/>
      <c r="L78" s="66"/>
      <c r="M78" s="66"/>
      <c r="N78" s="66"/>
      <c r="O78"/>
    </row>
    <row r="79" spans="10:15" s="86" customFormat="1" ht="30" customHeight="1">
      <c r="J79"/>
      <c r="K79" s="61"/>
      <c r="L79" s="66"/>
      <c r="M79" s="66"/>
      <c r="N79" s="66"/>
      <c r="O79"/>
    </row>
    <row r="80" spans="10:15" s="86" customFormat="1" ht="30" customHeight="1">
      <c r="J80"/>
      <c r="K80" s="61"/>
      <c r="L80" s="66"/>
      <c r="M80" s="66"/>
      <c r="N80" s="66"/>
      <c r="O80"/>
    </row>
    <row r="81" spans="10:15" s="86" customFormat="1" ht="30" customHeight="1">
      <c r="J81"/>
      <c r="K81" s="61"/>
      <c r="L81" s="66"/>
      <c r="M81" s="66"/>
      <c r="N81" s="66"/>
      <c r="O81"/>
    </row>
    <row r="82" spans="10:15" s="86" customFormat="1" ht="30" customHeight="1">
      <c r="J82"/>
      <c r="K82" s="61"/>
      <c r="L82" s="66"/>
      <c r="M82" s="66"/>
      <c r="N82" s="66"/>
      <c r="O82"/>
    </row>
    <row r="83" spans="10:15" s="86" customFormat="1" ht="30" customHeight="1">
      <c r="J83"/>
      <c r="K83" s="61"/>
      <c r="L83" s="66"/>
      <c r="M83" s="66"/>
      <c r="N83" s="66"/>
      <c r="O83"/>
    </row>
    <row r="84" spans="10:15" s="86" customFormat="1" ht="30" customHeight="1">
      <c r="J84"/>
      <c r="K84" s="61"/>
      <c r="L84" s="66"/>
      <c r="M84" s="66"/>
      <c r="N84" s="66"/>
      <c r="O84"/>
    </row>
    <row r="85" spans="10:15" s="86" customFormat="1" ht="30" customHeight="1">
      <c r="J85"/>
      <c r="K85" s="61"/>
      <c r="L85" s="66"/>
      <c r="M85" s="66"/>
      <c r="N85" s="66"/>
      <c r="O85"/>
    </row>
    <row r="86" spans="10:15" s="86" customFormat="1" ht="30" customHeight="1">
      <c r="J86"/>
      <c r="K86" s="61"/>
      <c r="L86" s="66"/>
      <c r="M86" s="66"/>
      <c r="N86" s="66"/>
      <c r="O86"/>
    </row>
    <row r="87" spans="10:15" s="86" customFormat="1" ht="30" customHeight="1">
      <c r="J87"/>
      <c r="K87" s="61"/>
      <c r="L87" s="66"/>
      <c r="M87" s="66"/>
      <c r="N87" s="66"/>
      <c r="O87"/>
    </row>
    <row r="88" spans="10:15" s="86" customFormat="1" ht="30" customHeight="1">
      <c r="J88"/>
      <c r="K88" s="61"/>
      <c r="L88" s="66"/>
      <c r="M88" s="66"/>
      <c r="N88" s="66"/>
      <c r="O88"/>
    </row>
    <row r="89" spans="10:15" s="86" customFormat="1" ht="30" customHeight="1">
      <c r="J89"/>
      <c r="K89" s="61"/>
      <c r="L89" s="66"/>
      <c r="M89" s="66"/>
      <c r="N89" s="66"/>
      <c r="O89"/>
    </row>
    <row r="90" spans="10:15" s="86" customFormat="1" ht="30" customHeight="1">
      <c r="J90"/>
      <c r="K90" s="61"/>
      <c r="L90" s="66"/>
      <c r="M90" s="66"/>
      <c r="N90" s="66"/>
      <c r="O90"/>
    </row>
    <row r="91" spans="10:15" s="86" customFormat="1" ht="30" customHeight="1">
      <c r="J91"/>
      <c r="K91" s="61"/>
      <c r="L91" s="66"/>
      <c r="M91" s="66"/>
      <c r="N91" s="66"/>
      <c r="O91"/>
    </row>
    <row r="92" spans="10:15" s="86" customFormat="1" ht="30" customHeight="1">
      <c r="J92"/>
      <c r="K92" s="61"/>
      <c r="L92" s="66"/>
      <c r="M92" s="66"/>
      <c r="N92" s="66"/>
      <c r="O92"/>
    </row>
    <row r="93" spans="10:15" s="86" customFormat="1" ht="30" customHeight="1">
      <c r="J93"/>
      <c r="K93" s="61"/>
      <c r="L93" s="66"/>
      <c r="M93" s="66"/>
      <c r="N93" s="66"/>
      <c r="O93"/>
    </row>
    <row r="94" spans="10:15" s="86" customFormat="1" ht="30" customHeight="1">
      <c r="J94"/>
      <c r="K94" s="61"/>
      <c r="L94" s="66"/>
      <c r="M94" s="66"/>
      <c r="N94" s="66"/>
      <c r="O94"/>
    </row>
    <row r="95" spans="10:15" s="86" customFormat="1" ht="30" customHeight="1">
      <c r="J95"/>
      <c r="K95" s="61"/>
      <c r="L95" s="66"/>
      <c r="M95" s="66"/>
      <c r="N95" s="66"/>
      <c r="O95"/>
    </row>
    <row r="96" spans="10:15" s="86" customFormat="1" ht="30" customHeight="1">
      <c r="J96"/>
      <c r="K96" s="61"/>
      <c r="L96" s="66"/>
      <c r="M96" s="66"/>
      <c r="N96" s="66"/>
      <c r="O96"/>
    </row>
    <row r="97" spans="10:15" s="86" customFormat="1" ht="30" customHeight="1">
      <c r="J97"/>
      <c r="K97" s="61"/>
      <c r="L97" s="66"/>
      <c r="M97" s="66"/>
      <c r="N97" s="66"/>
      <c r="O97"/>
    </row>
    <row r="98" spans="10:15" s="86" customFormat="1" ht="30" customHeight="1">
      <c r="J98"/>
      <c r="K98" s="61"/>
      <c r="L98" s="66"/>
      <c r="M98" s="66"/>
      <c r="N98" s="66"/>
      <c r="O98"/>
    </row>
    <row r="99" spans="10:15" s="86" customFormat="1" ht="30" customHeight="1">
      <c r="J99"/>
      <c r="K99" s="61"/>
      <c r="L99" s="66"/>
      <c r="M99" s="66"/>
      <c r="N99" s="66"/>
      <c r="O99"/>
    </row>
    <row r="100" spans="10:15" s="86" customFormat="1" ht="30" customHeight="1">
      <c r="J100"/>
      <c r="K100" s="61"/>
      <c r="L100" s="66"/>
      <c r="M100" s="66"/>
      <c r="N100" s="66"/>
      <c r="O100"/>
    </row>
    <row r="101" spans="10:15" s="86" customFormat="1" ht="30" customHeight="1">
      <c r="J101"/>
      <c r="K101" s="61"/>
      <c r="L101" s="66"/>
      <c r="M101" s="66"/>
      <c r="N101" s="66"/>
      <c r="O101"/>
    </row>
    <row r="102" spans="10:15" s="86" customFormat="1" ht="30" customHeight="1">
      <c r="J102"/>
      <c r="K102" s="61"/>
      <c r="L102" s="66"/>
      <c r="M102" s="66"/>
      <c r="N102" s="66"/>
      <c r="O102"/>
    </row>
    <row r="103" spans="10:15" s="86" customFormat="1" ht="30" customHeight="1">
      <c r="J103"/>
      <c r="K103" s="61"/>
      <c r="L103" s="66"/>
      <c r="M103" s="66"/>
      <c r="N103" s="66"/>
      <c r="O103"/>
    </row>
    <row r="104" spans="10:15" s="86" customFormat="1" ht="30" customHeight="1">
      <c r="J104"/>
      <c r="K104" s="61"/>
      <c r="L104" s="66"/>
      <c r="M104" s="66"/>
      <c r="N104" s="66"/>
      <c r="O104"/>
    </row>
    <row r="105" spans="10:15" s="86" customFormat="1" ht="30" customHeight="1">
      <c r="J105"/>
      <c r="K105" s="61"/>
      <c r="L105" s="66"/>
      <c r="M105" s="66"/>
      <c r="N105" s="66"/>
      <c r="O105"/>
    </row>
    <row r="106" spans="10:15" s="86" customFormat="1" ht="30" customHeight="1">
      <c r="J106"/>
      <c r="K106" s="61"/>
      <c r="L106" s="66"/>
      <c r="M106" s="66"/>
      <c r="N106" s="66"/>
      <c r="O106"/>
    </row>
    <row r="107" spans="10:15" s="86" customFormat="1" ht="30" customHeight="1">
      <c r="J107"/>
      <c r="K107" s="61"/>
      <c r="L107" s="66"/>
      <c r="M107" s="66"/>
      <c r="N107" s="66"/>
      <c r="O107"/>
    </row>
    <row r="108" spans="10:15" s="86" customFormat="1" ht="30" customHeight="1">
      <c r="J108"/>
      <c r="K108" s="61"/>
      <c r="L108" s="66"/>
      <c r="M108" s="66"/>
      <c r="N108" s="66"/>
      <c r="O108"/>
    </row>
    <row r="109" spans="10:15" s="86" customFormat="1" ht="30" customHeight="1">
      <c r="J109"/>
      <c r="K109" s="61"/>
      <c r="L109" s="66"/>
      <c r="M109" s="66"/>
      <c r="N109" s="66"/>
      <c r="O109"/>
    </row>
    <row r="110" spans="10:15" s="86" customFormat="1" ht="30" customHeight="1">
      <c r="J110"/>
      <c r="K110" s="61"/>
      <c r="L110" s="66"/>
      <c r="M110" s="66"/>
      <c r="N110" s="66"/>
      <c r="O110"/>
    </row>
    <row r="111" spans="10:15" s="86" customFormat="1" ht="30" customHeight="1">
      <c r="J111"/>
      <c r="K111" s="61"/>
      <c r="L111" s="66"/>
      <c r="M111" s="66"/>
      <c r="N111" s="66"/>
      <c r="O111"/>
    </row>
    <row r="112" spans="10:15" s="86" customFormat="1" ht="30" customHeight="1">
      <c r="J112"/>
      <c r="K112" s="61"/>
      <c r="L112" s="66"/>
      <c r="M112" s="66"/>
      <c r="N112" s="66"/>
      <c r="O112"/>
    </row>
  </sheetData>
  <sheetProtection sheet="1" selectLockedCells="1"/>
  <mergeCells count="32">
    <mergeCell ref="L26:N26"/>
    <mergeCell ref="L31:N31"/>
    <mergeCell ref="L29:N29"/>
    <mergeCell ref="L30:N30"/>
    <mergeCell ref="L44:N44"/>
    <mergeCell ref="L40:N40"/>
    <mergeCell ref="L41:N41"/>
    <mergeCell ref="L42:N42"/>
    <mergeCell ref="L43:N43"/>
    <mergeCell ref="L39:N39"/>
    <mergeCell ref="L37:N37"/>
    <mergeCell ref="L38:N38"/>
    <mergeCell ref="L20:N20"/>
    <mergeCell ref="L36:N36"/>
    <mergeCell ref="L34:N34"/>
    <mergeCell ref="L35:N35"/>
    <mergeCell ref="L32:N32"/>
    <mergeCell ref="L33:N33"/>
    <mergeCell ref="L21:N21"/>
    <mergeCell ref="L22:N22"/>
    <mergeCell ref="L23:N23"/>
    <mergeCell ref="L24:N24"/>
    <mergeCell ref="L25:N25"/>
    <mergeCell ref="L28:N28"/>
    <mergeCell ref="L27:N27"/>
    <mergeCell ref="B46:C46"/>
    <mergeCell ref="C13:E13"/>
    <mergeCell ref="B2:G2"/>
    <mergeCell ref="B5:G5"/>
    <mergeCell ref="C7:E7"/>
    <mergeCell ref="C9:E9"/>
    <mergeCell ref="C11:E11"/>
  </mergeCells>
  <phoneticPr fontId="11" type="noConversion"/>
  <dataValidations count="1">
    <dataValidation type="list" allowBlank="1" showInputMessage="1" showErrorMessage="1" sqref="B20:B44" xr:uid="{41D97FD8-BE05-4841-A206-7C8C7ECB36A4}">
      <formula1>$J$21:$J$44</formula1>
    </dataValidation>
  </dataValidations>
  <pageMargins left="0.31496062992125984" right="0.19685039370078741" top="0.55118110236220474" bottom="0.55118110236220474" header="0.31496062992125984" footer="0.31496062992125984"/>
  <pageSetup paperSize="9" scale="80" orientation="portrait" blackAndWhite="1" r:id="rId1"/>
  <headerFooter>
    <oddHeader>&amp;R&amp;A</oddHeader>
    <oddFooter>&amp;LRáðgjafi&amp;C[Samningsgerð]&amp;Rbls. &amp;P af &amp;N</oddFooter>
  </headerFooter>
  <ignoredErrors>
    <ignoredError sqref="G46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4FAD94-915D-4864-8E1E-484E9446E866}">
  <sheetPr>
    <tabColor theme="0" tint="-0.34998626667073579"/>
    <pageSetUpPr fitToPage="1"/>
  </sheetPr>
  <dimension ref="A1:M78"/>
  <sheetViews>
    <sheetView zoomScale="85" zoomScaleNormal="85" workbookViewId="0">
      <selection activeCell="D12" sqref="D12"/>
    </sheetView>
  </sheetViews>
  <sheetFormatPr defaultRowHeight="15" outlineLevelRow="1"/>
  <cols>
    <col min="1" max="1" width="7.7109375" customWidth="1"/>
    <col min="2" max="2" width="32.7109375" customWidth="1"/>
    <col min="3" max="3" width="7.7109375" customWidth="1"/>
    <col min="4" max="5" width="12.7109375" customWidth="1"/>
    <col min="6" max="6" width="7.7109375" customWidth="1"/>
    <col min="7" max="7" width="12.7109375" customWidth="1"/>
    <col min="8" max="8" width="7.7109375" customWidth="1"/>
    <col min="9" max="9" width="12.7109375" customWidth="1"/>
    <col min="10" max="10" width="7.7109375" customWidth="1"/>
    <col min="12" max="12" width="17.140625" customWidth="1"/>
    <col min="13" max="13" width="14.28515625" customWidth="1"/>
  </cols>
  <sheetData>
    <row r="1" spans="1:10" ht="8.1" customHeight="1" thickTop="1">
      <c r="A1" s="7"/>
      <c r="B1" s="193"/>
      <c r="C1" s="193"/>
      <c r="D1" s="7"/>
      <c r="E1" s="6"/>
      <c r="F1" s="8"/>
      <c r="G1" s="194"/>
      <c r="H1" s="194"/>
      <c r="I1" s="194"/>
      <c r="J1" s="8"/>
    </row>
    <row r="2" spans="1:10" ht="20.100000000000001" customHeight="1">
      <c r="A2" s="1"/>
      <c r="B2" s="200" t="str">
        <f>Fastar!B4</f>
        <v>[ Verkheiti ]</v>
      </c>
      <c r="C2" s="201"/>
      <c r="D2" s="1"/>
      <c r="F2" s="2"/>
      <c r="G2" s="199" t="str">
        <f>Fastar!B6</f>
        <v>[ Verktaki/ráðgjafi/fyrirtæki ]</v>
      </c>
      <c r="H2" s="183"/>
      <c r="I2" s="183"/>
      <c r="J2" s="2"/>
    </row>
    <row r="3" spans="1:10" ht="20.100000000000001" customHeight="1">
      <c r="A3" s="1"/>
      <c r="B3" s="200"/>
      <c r="C3" s="201"/>
      <c r="D3" s="1"/>
      <c r="F3" s="2"/>
      <c r="G3" s="199" t="str">
        <f>Fastar!B10</f>
        <v>[kennitala]</v>
      </c>
      <c r="H3" s="183"/>
      <c r="I3" s="183"/>
      <c r="J3" s="2"/>
    </row>
    <row r="4" spans="1:10" ht="20.100000000000001" customHeight="1">
      <c r="A4" s="1"/>
      <c r="B4" s="84"/>
      <c r="C4" s="181"/>
      <c r="D4" s="1"/>
      <c r="F4" s="2"/>
      <c r="G4" s="199" t="str">
        <f>Fastar!B11</f>
        <v>[Heimilisfang]</v>
      </c>
      <c r="H4" s="183"/>
      <c r="I4" s="183"/>
      <c r="J4" s="2"/>
    </row>
    <row r="5" spans="1:10" ht="20.100000000000001" customHeight="1">
      <c r="A5" s="1"/>
      <c r="B5" s="84"/>
      <c r="C5" s="181"/>
      <c r="D5" s="1"/>
      <c r="F5" s="2"/>
      <c r="G5" s="199" t="str">
        <f>Fastar!B12</f>
        <v>[Póstn. saður]</v>
      </c>
      <c r="H5" s="183"/>
      <c r="I5" s="183"/>
      <c r="J5" s="2"/>
    </row>
    <row r="6" spans="1:10" ht="8.1" customHeight="1" thickBot="1">
      <c r="A6" s="3"/>
      <c r="B6" s="148"/>
      <c r="C6" s="148"/>
      <c r="D6" s="3"/>
      <c r="E6" s="4"/>
      <c r="F6" s="5"/>
      <c r="G6" s="147"/>
      <c r="H6" s="147"/>
      <c r="I6" s="147"/>
      <c r="J6" s="5"/>
    </row>
    <row r="7" spans="1:10" ht="15" customHeight="1" thickTop="1">
      <c r="A7" s="1"/>
      <c r="B7" s="82" t="s">
        <v>76</v>
      </c>
      <c r="C7" s="146" t="s">
        <v>77</v>
      </c>
      <c r="D7" s="1"/>
      <c r="F7" s="2"/>
      <c r="G7" s="145" t="s">
        <v>78</v>
      </c>
      <c r="H7" s="195"/>
      <c r="I7" s="196"/>
      <c r="J7" s="2"/>
    </row>
    <row r="8" spans="1:10" ht="15" customHeight="1" thickBot="1">
      <c r="A8" s="1"/>
      <c r="B8" s="144" t="s">
        <v>79</v>
      </c>
      <c r="C8" s="144"/>
      <c r="D8" s="3"/>
      <c r="E8" s="4"/>
      <c r="F8" s="5"/>
      <c r="G8" s="143" t="s">
        <v>80</v>
      </c>
      <c r="H8" s="197"/>
      <c r="I8" s="198"/>
      <c r="J8" s="2"/>
    </row>
    <row r="9" spans="1:10" ht="50.1" customHeight="1" thickTop="1" thickBot="1">
      <c r="A9" s="142"/>
      <c r="B9" s="141" t="s">
        <v>81</v>
      </c>
      <c r="C9" s="140"/>
      <c r="D9" s="139" t="s">
        <v>82</v>
      </c>
      <c r="E9" s="138" t="s">
        <v>83</v>
      </c>
      <c r="F9" s="139" t="s">
        <v>84</v>
      </c>
      <c r="G9" s="138" t="s">
        <v>85</v>
      </c>
      <c r="H9" s="137" t="s">
        <v>84</v>
      </c>
      <c r="I9" s="136" t="s">
        <v>86</v>
      </c>
      <c r="J9" s="135" t="s">
        <v>84</v>
      </c>
    </row>
    <row r="10" spans="1:10" ht="15" customHeight="1">
      <c r="A10" s="134"/>
      <c r="B10" s="133"/>
      <c r="C10" s="132"/>
      <c r="D10" s="131"/>
      <c r="E10" s="10"/>
      <c r="F10" s="130"/>
      <c r="G10" s="10"/>
      <c r="H10" s="129"/>
      <c r="I10" s="10"/>
      <c r="J10" s="128"/>
    </row>
    <row r="11" spans="1:10" ht="15" customHeight="1">
      <c r="A11" s="119"/>
      <c r="B11" s="118"/>
      <c r="C11" s="117"/>
      <c r="D11" s="116"/>
      <c r="E11" s="11"/>
      <c r="F11" s="115"/>
      <c r="G11" s="11"/>
      <c r="H11" s="9"/>
      <c r="I11" s="11"/>
      <c r="J11" s="114"/>
    </row>
    <row r="12" spans="1:10" ht="15" customHeight="1">
      <c r="A12" s="124" t="str">
        <f>Framvinda!A5</f>
        <v>8.1</v>
      </c>
      <c r="B12" s="123" t="str">
        <f>Framvinda!B5</f>
        <v>AÐSTAÐA OG JARÐVINNA</v>
      </c>
      <c r="C12" s="117"/>
      <c r="D12" s="116">
        <f>Framvinda!H38</f>
        <v>0</v>
      </c>
      <c r="E12" s="11">
        <f>Framvinda!K38</f>
        <v>0</v>
      </c>
      <c r="F12" s="127" t="str">
        <f t="shared" ref="F12:F18" si="0">IFERROR(E12/D12,"-")</f>
        <v>-</v>
      </c>
      <c r="G12" s="11">
        <f>Framvinda!O38</f>
        <v>0</v>
      </c>
      <c r="H12" s="126" t="str">
        <f t="shared" ref="H12:H18" si="1">IFERROR(G12/D12,"-")</f>
        <v>-</v>
      </c>
      <c r="I12" s="11">
        <f>Framvinda!S38</f>
        <v>0</v>
      </c>
      <c r="J12" s="125" t="str">
        <f t="shared" ref="J12:J18" si="2">IFERROR(I12/D12,"-")</f>
        <v>-</v>
      </c>
    </row>
    <row r="13" spans="1:10" ht="15" customHeight="1">
      <c r="A13" s="124" t="str">
        <f>Framvinda!A40</f>
        <v>8.2</v>
      </c>
      <c r="B13" s="123" t="str">
        <f>Framvinda!B40</f>
        <v xml:space="preserve">MANNVIRKI </v>
      </c>
      <c r="C13" s="117"/>
      <c r="D13" s="116">
        <f>Framvinda!H56</f>
        <v>0</v>
      </c>
      <c r="E13" s="11">
        <f>Framvinda!K56</f>
        <v>0</v>
      </c>
      <c r="F13" s="127" t="str">
        <f t="shared" si="0"/>
        <v>-</v>
      </c>
      <c r="G13" s="11">
        <f>Framvinda!O56</f>
        <v>0</v>
      </c>
      <c r="H13" s="126" t="str">
        <f t="shared" si="1"/>
        <v>-</v>
      </c>
      <c r="I13" s="11">
        <f>Framvinda!S56</f>
        <v>0</v>
      </c>
      <c r="J13" s="125" t="str">
        <f t="shared" si="2"/>
        <v>-</v>
      </c>
    </row>
    <row r="14" spans="1:10" ht="15" customHeight="1">
      <c r="A14" s="124" t="str">
        <f>Framvinda!A58</f>
        <v>8.3</v>
      </c>
      <c r="B14" s="123" t="str">
        <f>Framvinda!B58</f>
        <v>LAGNIR</v>
      </c>
      <c r="C14" s="117"/>
      <c r="D14" s="116">
        <f>Framvinda!H93</f>
        <v>0</v>
      </c>
      <c r="E14" s="11">
        <f>Framvinda!K93</f>
        <v>0</v>
      </c>
      <c r="F14" s="127" t="str">
        <f t="shared" si="0"/>
        <v>-</v>
      </c>
      <c r="G14" s="11">
        <f>Framvinda!O93</f>
        <v>0</v>
      </c>
      <c r="H14" s="126" t="str">
        <f t="shared" si="1"/>
        <v>-</v>
      </c>
      <c r="I14" s="11">
        <f>Framvinda!S93</f>
        <v>0</v>
      </c>
      <c r="J14" s="125" t="str">
        <f t="shared" si="2"/>
        <v>-</v>
      </c>
    </row>
    <row r="15" spans="1:10" ht="15" customHeight="1">
      <c r="A15" s="124" t="str">
        <f>Framvinda!A95</f>
        <v>8.4</v>
      </c>
      <c r="B15" s="123" t="str">
        <f>Framvinda!B95</f>
        <v>RAFKERFI</v>
      </c>
      <c r="C15" s="117"/>
      <c r="D15" s="116">
        <f>Framvinda!H118</f>
        <v>0</v>
      </c>
      <c r="E15" s="11">
        <f>Framvinda!K118</f>
        <v>0</v>
      </c>
      <c r="F15" s="127" t="str">
        <f t="shared" si="0"/>
        <v>-</v>
      </c>
      <c r="G15" s="11">
        <f>Framvinda!O118</f>
        <v>0</v>
      </c>
      <c r="H15" s="126" t="str">
        <f t="shared" si="1"/>
        <v>-</v>
      </c>
      <c r="I15" s="11">
        <f>Framvinda!S118</f>
        <v>0</v>
      </c>
      <c r="J15" s="125" t="str">
        <f t="shared" si="2"/>
        <v>-</v>
      </c>
    </row>
    <row r="16" spans="1:10" ht="15" customHeight="1">
      <c r="A16" s="124" t="str">
        <f>Framvinda!A120</f>
        <v>8.5</v>
      </c>
      <c r="B16" s="123" t="str">
        <f>Framvinda!B120</f>
        <v>FRÁGANGUR YFIRBORÐS</v>
      </c>
      <c r="C16" s="117"/>
      <c r="D16" s="116">
        <f>Framvinda!H147</f>
        <v>0</v>
      </c>
      <c r="E16" s="11">
        <f>Framvinda!K147</f>
        <v>0</v>
      </c>
      <c r="F16" s="127" t="str">
        <f t="shared" si="0"/>
        <v>-</v>
      </c>
      <c r="G16" s="11">
        <f>Framvinda!O147</f>
        <v>0</v>
      </c>
      <c r="H16" s="126" t="str">
        <f t="shared" si="1"/>
        <v>-</v>
      </c>
      <c r="I16" s="11">
        <f>Framvinda!S147</f>
        <v>0</v>
      </c>
      <c r="J16" s="125" t="str">
        <f t="shared" si="2"/>
        <v>-</v>
      </c>
    </row>
    <row r="17" spans="1:10" ht="15" customHeight="1">
      <c r="A17" s="124" t="str">
        <f>Framvinda!A149</f>
        <v>8.6</v>
      </c>
      <c r="B17" s="123" t="str">
        <f>Framvinda!B149</f>
        <v>RÆKTUNARSVÆÐI</v>
      </c>
      <c r="C17" s="117"/>
      <c r="D17" s="116">
        <f>Framvinda!H178</f>
        <v>0</v>
      </c>
      <c r="E17" s="11">
        <f>Framvinda!K178</f>
        <v>0</v>
      </c>
      <c r="F17" s="127" t="str">
        <f t="shared" si="0"/>
        <v>-</v>
      </c>
      <c r="G17" s="11">
        <f>Framvinda!O178</f>
        <v>0</v>
      </c>
      <c r="H17" s="126" t="str">
        <f t="shared" si="1"/>
        <v>-</v>
      </c>
      <c r="I17" s="11">
        <f>Framvinda!S178</f>
        <v>0</v>
      </c>
      <c r="J17" s="125" t="str">
        <f t="shared" si="2"/>
        <v>-</v>
      </c>
    </row>
    <row r="18" spans="1:10" ht="15" customHeight="1">
      <c r="A18" s="124" t="str">
        <f>Framvinda!A180</f>
        <v>8.7</v>
      </c>
      <c r="B18" s="123" t="str">
        <f>Framvinda!B180</f>
        <v>Leiktæki og búnaður</v>
      </c>
      <c r="C18" s="117"/>
      <c r="D18" s="116">
        <f>Framvinda!H204</f>
        <v>0</v>
      </c>
      <c r="E18" s="11">
        <f>Framvinda!K204</f>
        <v>0</v>
      </c>
      <c r="F18" s="127" t="str">
        <f t="shared" si="0"/>
        <v>-</v>
      </c>
      <c r="G18" s="11">
        <f>Framvinda!O204</f>
        <v>0</v>
      </c>
      <c r="H18" s="126" t="str">
        <f t="shared" si="1"/>
        <v>-</v>
      </c>
      <c r="I18" s="11">
        <f>Framvinda!S204</f>
        <v>0</v>
      </c>
      <c r="J18" s="125" t="str">
        <f t="shared" si="2"/>
        <v>-</v>
      </c>
    </row>
    <row r="19" spans="1:10" ht="15" customHeight="1">
      <c r="A19" s="124"/>
      <c r="B19" s="123"/>
      <c r="C19" s="117"/>
      <c r="D19" s="116"/>
      <c r="E19" s="11"/>
      <c r="F19" s="122"/>
      <c r="G19" s="11"/>
      <c r="H19" s="121"/>
      <c r="I19" s="11"/>
      <c r="J19" s="120"/>
    </row>
    <row r="20" spans="1:10" ht="15" customHeight="1">
      <c r="A20" s="124"/>
      <c r="B20" s="123"/>
      <c r="C20" s="117"/>
      <c r="D20" s="116"/>
      <c r="E20" s="11"/>
      <c r="F20" s="122"/>
      <c r="G20" s="11"/>
      <c r="H20" s="121"/>
      <c r="I20" s="11"/>
      <c r="J20" s="120"/>
    </row>
    <row r="21" spans="1:10" ht="15" customHeight="1">
      <c r="A21" s="119"/>
      <c r="B21" s="118"/>
      <c r="C21" s="117"/>
      <c r="D21" s="116"/>
      <c r="E21" s="11"/>
      <c r="F21" s="115"/>
      <c r="G21" s="11"/>
      <c r="H21" s="9"/>
      <c r="I21" s="11"/>
      <c r="J21" s="114"/>
    </row>
    <row r="22" spans="1:10" ht="15" customHeight="1">
      <c r="A22" s="119"/>
      <c r="B22" s="118"/>
      <c r="C22" s="117"/>
      <c r="D22" s="116"/>
      <c r="E22" s="11"/>
      <c r="F22" s="115"/>
      <c r="G22" s="11"/>
      <c r="H22" s="9"/>
      <c r="I22" s="11"/>
      <c r="J22" s="114"/>
    </row>
    <row r="23" spans="1:10" ht="15" customHeight="1">
      <c r="A23" s="119"/>
      <c r="B23" s="118"/>
      <c r="C23" s="117"/>
      <c r="D23" s="116"/>
      <c r="E23" s="11"/>
      <c r="F23" s="115"/>
      <c r="G23" s="11"/>
      <c r="H23" s="9"/>
      <c r="I23" s="11"/>
      <c r="J23" s="114"/>
    </row>
    <row r="24" spans="1:10" ht="15" customHeight="1">
      <c r="A24" s="119"/>
      <c r="B24" s="118"/>
      <c r="C24" s="117"/>
      <c r="D24" s="116"/>
      <c r="E24" s="11"/>
      <c r="F24" s="115"/>
      <c r="G24" s="11"/>
      <c r="H24" s="9"/>
      <c r="I24" s="11"/>
      <c r="J24" s="114"/>
    </row>
    <row r="25" spans="1:10" ht="15" customHeight="1">
      <c r="A25" s="119"/>
      <c r="B25" s="118"/>
      <c r="C25" s="117"/>
      <c r="D25" s="116"/>
      <c r="E25" s="11"/>
      <c r="F25" s="115"/>
      <c r="G25" s="11"/>
      <c r="H25" s="9"/>
      <c r="I25" s="11"/>
      <c r="J25" s="114"/>
    </row>
    <row r="26" spans="1:10" ht="15" customHeight="1">
      <c r="A26" s="119"/>
      <c r="B26" s="118"/>
      <c r="C26" s="117"/>
      <c r="D26" s="116"/>
      <c r="E26" s="11"/>
      <c r="F26" s="115"/>
      <c r="G26" s="11"/>
      <c r="H26" s="9"/>
      <c r="I26" s="11"/>
      <c r="J26" s="114"/>
    </row>
    <row r="27" spans="1:10" ht="15" customHeight="1" thickBot="1">
      <c r="A27" s="113"/>
      <c r="B27" s="112"/>
      <c r="C27" s="111"/>
      <c r="D27" s="110"/>
      <c r="E27" s="107"/>
      <c r="F27" s="109"/>
      <c r="G27" s="107"/>
      <c r="H27" s="108"/>
      <c r="I27" s="107"/>
      <c r="J27" s="106"/>
    </row>
    <row r="28" spans="1:10" ht="15" customHeight="1" thickTop="1">
      <c r="A28" s="6"/>
      <c r="B28" s="105" t="s">
        <v>87</v>
      </c>
      <c r="C28" s="104"/>
      <c r="D28" s="103">
        <f>SUM(D12:D27)</f>
        <v>0</v>
      </c>
      <c r="E28" s="103">
        <f>SUM(E12:E27)</f>
        <v>0</v>
      </c>
      <c r="F28" s="99" t="str">
        <f>IFERROR(E28/D28,"-")</f>
        <v>-</v>
      </c>
      <c r="G28" s="103">
        <f>SUM(G12:G27)</f>
        <v>0</v>
      </c>
      <c r="H28" s="99" t="str">
        <f>IFERROR(G28/D28,"-")</f>
        <v>-</v>
      </c>
      <c r="I28" s="103">
        <f>SUM(I12:I27)</f>
        <v>0</v>
      </c>
      <c r="J28" s="99" t="str">
        <f>IFERROR(I28/D28,"-")</f>
        <v>-</v>
      </c>
    </row>
    <row r="29" spans="1:10" ht="15" customHeight="1">
      <c r="B29" s="64"/>
      <c r="D29" s="12"/>
      <c r="E29" s="12"/>
      <c r="G29" s="12"/>
      <c r="I29" s="12"/>
    </row>
    <row r="30" spans="1:10" ht="15" customHeight="1">
      <c r="B30" s="64" t="s">
        <v>88</v>
      </c>
      <c r="D30" s="12"/>
      <c r="E30" s="102"/>
      <c r="G30" s="12"/>
      <c r="I30" s="12"/>
    </row>
    <row r="31" spans="1:10" ht="15" customHeight="1">
      <c r="B31" s="64" t="s">
        <v>89</v>
      </c>
      <c r="D31" s="12"/>
      <c r="E31" s="102"/>
      <c r="G31" s="12">
        <f>I31-E31</f>
        <v>0</v>
      </c>
      <c r="I31" s="12"/>
    </row>
    <row r="32" spans="1:10" ht="15" customHeight="1" thickBot="1">
      <c r="A32" s="4"/>
      <c r="B32" s="92" t="s">
        <v>90</v>
      </c>
      <c r="C32" s="4"/>
      <c r="D32" s="13"/>
      <c r="E32" s="101"/>
      <c r="F32" s="4"/>
      <c r="G32" s="13">
        <f>I32-E32</f>
        <v>0</v>
      </c>
      <c r="H32" s="4"/>
      <c r="I32" s="13">
        <f>'[1]Yfirlit aukaverk'!E39</f>
        <v>0</v>
      </c>
      <c r="J32" s="4"/>
    </row>
    <row r="33" spans="1:10" ht="15" customHeight="1" thickTop="1">
      <c r="B33" s="90" t="s">
        <v>91</v>
      </c>
      <c r="C33" s="100"/>
      <c r="D33" s="96">
        <f>SUM(D28:D32)</f>
        <v>0</v>
      </c>
      <c r="E33" s="96">
        <f>SUM(E28:E32)</f>
        <v>0</v>
      </c>
      <c r="F33" s="99" t="str">
        <f>IFERROR(E33/D33,"-")</f>
        <v>-</v>
      </c>
      <c r="G33" s="96">
        <f>SUM(G28:G32)</f>
        <v>0</v>
      </c>
      <c r="H33" s="99" t="str">
        <f>IFERROR(G33/D33,"-")</f>
        <v>-</v>
      </c>
      <c r="I33" s="96">
        <f>SUM(I28:I32)</f>
        <v>0</v>
      </c>
      <c r="J33" s="99" t="str">
        <f>IFERROR(I33/D33,"-")</f>
        <v>-</v>
      </c>
    </row>
    <row r="34" spans="1:10" ht="15" hidden="1" customHeight="1" outlineLevel="1">
      <c r="D34" s="12"/>
      <c r="E34" s="12"/>
      <c r="G34" s="12"/>
      <c r="I34" s="12"/>
    </row>
    <row r="35" spans="1:10" ht="15" hidden="1" customHeight="1" outlineLevel="1" thickBot="1">
      <c r="B35" s="98" t="s">
        <v>92</v>
      </c>
      <c r="C35" s="98" t="s">
        <v>93</v>
      </c>
      <c r="D35" s="12"/>
      <c r="E35" s="12"/>
      <c r="G35" s="12"/>
      <c r="I35" s="12"/>
    </row>
    <row r="36" spans="1:10" ht="15" hidden="1" customHeight="1" outlineLevel="1" thickTop="1">
      <c r="A36" s="6"/>
      <c r="B36" s="6"/>
      <c r="C36" s="6"/>
      <c r="D36" s="95"/>
      <c r="E36" s="95"/>
      <c r="F36" s="6"/>
      <c r="G36" s="95"/>
      <c r="H36" s="6"/>
      <c r="I36" s="95"/>
      <c r="J36" s="6"/>
    </row>
    <row r="37" spans="1:10" ht="15" hidden="1" customHeight="1" outlineLevel="1">
      <c r="B37" t="s">
        <v>94</v>
      </c>
      <c r="C37" s="93">
        <v>0.15</v>
      </c>
      <c r="D37" s="12">
        <f>C37*D$33</f>
        <v>0</v>
      </c>
      <c r="E37" s="12">
        <f>C37*E$33</f>
        <v>0</v>
      </c>
      <c r="F37" s="97" t="e">
        <f>E37/D37</f>
        <v>#DIV/0!</v>
      </c>
      <c r="G37" s="12">
        <f>C37*G$33</f>
        <v>0</v>
      </c>
      <c r="H37" s="93" t="e">
        <f>G37/D37</f>
        <v>#DIV/0!</v>
      </c>
      <c r="I37" s="12">
        <f>C37*I$33</f>
        <v>0</v>
      </c>
      <c r="J37" s="93" t="e">
        <f>I37/D37</f>
        <v>#DIV/0!</v>
      </c>
    </row>
    <row r="38" spans="1:10" ht="15" hidden="1" customHeight="1" outlineLevel="1">
      <c r="B38" t="s">
        <v>95</v>
      </c>
      <c r="C38" s="93">
        <v>0.3</v>
      </c>
      <c r="D38" s="12">
        <f>C38*D$33</f>
        <v>0</v>
      </c>
      <c r="E38" s="12">
        <f>C38*E$33</f>
        <v>0</v>
      </c>
      <c r="F38" s="97" t="e">
        <f>E38/D38</f>
        <v>#DIV/0!</v>
      </c>
      <c r="G38" s="12">
        <f>C38*G$33</f>
        <v>0</v>
      </c>
      <c r="H38" s="93" t="e">
        <f>G38/D38</f>
        <v>#DIV/0!</v>
      </c>
      <c r="I38" s="12">
        <f>C38*I$33</f>
        <v>0</v>
      </c>
      <c r="J38" s="93" t="e">
        <f>I38/D38</f>
        <v>#DIV/0!</v>
      </c>
    </row>
    <row r="39" spans="1:10" ht="15" hidden="1" customHeight="1" outlineLevel="1">
      <c r="B39" t="s">
        <v>96</v>
      </c>
      <c r="C39" s="93">
        <v>0.35</v>
      </c>
      <c r="D39" s="12">
        <f>C39*D$33</f>
        <v>0</v>
      </c>
      <c r="E39" s="12">
        <f>C39*E$33</f>
        <v>0</v>
      </c>
      <c r="F39" s="97" t="e">
        <f>E39/D39</f>
        <v>#DIV/0!</v>
      </c>
      <c r="G39" s="12">
        <f>C39*G$33</f>
        <v>0</v>
      </c>
      <c r="H39" s="93" t="e">
        <f>G39/D39</f>
        <v>#DIV/0!</v>
      </c>
      <c r="I39" s="12">
        <f>C39*I$33</f>
        <v>0</v>
      </c>
      <c r="J39" s="93" t="e">
        <f>I39/D39</f>
        <v>#DIV/0!</v>
      </c>
    </row>
    <row r="40" spans="1:10" ht="15" hidden="1" customHeight="1" outlineLevel="1">
      <c r="B40" t="s">
        <v>97</v>
      </c>
      <c r="C40" s="93">
        <v>0.2</v>
      </c>
      <c r="D40" s="12">
        <f>C40*D$33</f>
        <v>0</v>
      </c>
      <c r="E40" s="12">
        <f>C40*E$33</f>
        <v>0</v>
      </c>
      <c r="F40" s="97" t="e">
        <f>E40/D40</f>
        <v>#DIV/0!</v>
      </c>
      <c r="G40" s="12">
        <f>C40*G$33</f>
        <v>0</v>
      </c>
      <c r="H40" s="93" t="e">
        <f>G40/D40</f>
        <v>#DIV/0!</v>
      </c>
      <c r="I40" s="12">
        <f>C40*I$33</f>
        <v>0</v>
      </c>
      <c r="J40" s="93" t="e">
        <f>I40/D40</f>
        <v>#DIV/0!</v>
      </c>
    </row>
    <row r="41" spans="1:10" ht="15" hidden="1" customHeight="1" outlineLevel="1" thickBot="1">
      <c r="A41" s="4"/>
      <c r="B41" s="4"/>
      <c r="C41" s="4"/>
      <c r="D41" s="13"/>
      <c r="E41" s="13"/>
      <c r="F41" s="4"/>
      <c r="G41" s="13"/>
      <c r="H41" s="4"/>
      <c r="I41" s="13"/>
      <c r="J41" s="4"/>
    </row>
    <row r="42" spans="1:10" ht="15" customHeight="1" collapsed="1">
      <c r="D42" s="12"/>
      <c r="E42" s="12"/>
      <c r="G42" s="12"/>
      <c r="I42" s="12"/>
    </row>
    <row r="43" spans="1:10" ht="15" customHeight="1" outlineLevel="1">
      <c r="D43" s="12"/>
      <c r="E43" s="12"/>
      <c r="F43" s="90" t="str">
        <f>"Samtals til greiðslu á reikningi nr. "&amp;C7&amp;": "</f>
        <v xml:space="preserve">Samtals til greiðslu á reikningi nr. x: </v>
      </c>
      <c r="G43" s="96">
        <f>G33</f>
        <v>0</v>
      </c>
      <c r="I43" s="12"/>
    </row>
    <row r="44" spans="1:10" ht="15" customHeight="1" outlineLevel="1">
      <c r="D44" s="12"/>
      <c r="E44" s="12"/>
      <c r="F44" s="90"/>
      <c r="G44" s="12"/>
      <c r="I44" s="12"/>
    </row>
    <row r="45" spans="1:10" ht="15" customHeight="1">
      <c r="D45" s="12"/>
      <c r="E45" s="12"/>
      <c r="G45" s="12"/>
      <c r="I45" s="12"/>
    </row>
    <row r="46" spans="1:10" ht="15" hidden="1" customHeight="1" outlineLevel="1" thickBot="1">
      <c r="B46" t="s">
        <v>98</v>
      </c>
      <c r="D46" s="12"/>
      <c r="E46" s="12"/>
      <c r="G46" s="12"/>
      <c r="I46" s="12"/>
    </row>
    <row r="47" spans="1:10" ht="15" hidden="1" customHeight="1" outlineLevel="1" thickTop="1">
      <c r="A47" s="6"/>
      <c r="B47" s="6"/>
      <c r="C47" s="6"/>
      <c r="D47" s="95"/>
      <c r="E47" s="95"/>
      <c r="F47" s="6"/>
      <c r="G47" s="95"/>
      <c r="H47" s="6"/>
      <c r="I47" s="95"/>
      <c r="J47" s="6"/>
    </row>
    <row r="48" spans="1:10" ht="15" hidden="1" customHeight="1" outlineLevel="1">
      <c r="A48" s="94"/>
      <c r="B48" s="64" t="s">
        <v>99</v>
      </c>
      <c r="C48" s="61" t="s">
        <v>100</v>
      </c>
      <c r="D48" s="12"/>
      <c r="E48" s="12"/>
      <c r="F48" s="61" t="s">
        <v>101</v>
      </c>
      <c r="G48" s="12"/>
      <c r="I48" s="12"/>
    </row>
    <row r="49" spans="1:13" ht="15" hidden="1" customHeight="1" outlineLevel="1">
      <c r="A49" s="94"/>
      <c r="B49" s="64" t="s">
        <v>102</v>
      </c>
      <c r="C49" s="61" t="s">
        <v>103</v>
      </c>
      <c r="D49" s="12"/>
      <c r="E49" s="12"/>
      <c r="F49" s="61" t="s">
        <v>104</v>
      </c>
      <c r="G49" s="12"/>
      <c r="I49" s="12"/>
    </row>
    <row r="50" spans="1:13" ht="15" hidden="1" customHeight="1" outlineLevel="1">
      <c r="A50" s="94"/>
      <c r="B50" s="64" t="s">
        <v>105</v>
      </c>
      <c r="C50" s="61" t="s">
        <v>106</v>
      </c>
      <c r="D50" s="12"/>
      <c r="E50" s="12"/>
      <c r="F50" s="61" t="s">
        <v>107</v>
      </c>
      <c r="G50" s="12"/>
      <c r="I50" s="12"/>
    </row>
    <row r="51" spans="1:13" ht="15" hidden="1" customHeight="1" outlineLevel="1">
      <c r="C51" s="61" t="s">
        <v>108</v>
      </c>
      <c r="D51" s="93">
        <v>0.5</v>
      </c>
      <c r="I51" s="12"/>
      <c r="L51" t="s">
        <v>109</v>
      </c>
      <c r="M51">
        <f>G49+(D50-G49)*D51</f>
        <v>0</v>
      </c>
    </row>
    <row r="52" spans="1:13" ht="15" hidden="1" customHeight="1" outlineLevel="1">
      <c r="C52" s="61" t="s">
        <v>110</v>
      </c>
      <c r="D52" s="93">
        <v>0.5</v>
      </c>
      <c r="H52" s="64" t="s">
        <v>111</v>
      </c>
      <c r="I52" s="12">
        <f>IF(D50&gt;G49,MIN(M51,G50),MIN(M52,G50))</f>
        <v>0</v>
      </c>
      <c r="J52" t="e">
        <f>I32/I52</f>
        <v>#DIV/0!</v>
      </c>
      <c r="L52" t="s">
        <v>112</v>
      </c>
      <c r="M52">
        <f>D50+(G49-D50)*D52</f>
        <v>0</v>
      </c>
    </row>
    <row r="53" spans="1:13" ht="15" hidden="1" customHeight="1" outlineLevel="1" thickBot="1">
      <c r="A53" s="4"/>
      <c r="B53" s="4"/>
      <c r="C53" s="92"/>
      <c r="D53" s="91"/>
      <c r="E53" s="4"/>
      <c r="F53" s="4"/>
      <c r="G53" s="4"/>
      <c r="H53" s="4"/>
      <c r="I53" s="4"/>
      <c r="J53" s="4"/>
    </row>
    <row r="54" spans="1:13" ht="15" hidden="1" customHeight="1" outlineLevel="1" thickTop="1"/>
    <row r="55" spans="1:13" ht="15" hidden="1" customHeight="1" outlineLevel="1">
      <c r="F55" s="90" t="str">
        <f>"Samtals til greiðslu á reikningi nr. "&amp;C7&amp;": "</f>
        <v xml:space="preserve">Samtals til greiðslu á reikningi nr. x: </v>
      </c>
    </row>
    <row r="56" spans="1:13" ht="15" customHeight="1" collapsed="1"/>
    <row r="57" spans="1:13" ht="15" customHeight="1"/>
    <row r="58" spans="1:13" ht="15" customHeight="1"/>
    <row r="59" spans="1:13" ht="15" customHeight="1"/>
    <row r="60" spans="1:13" ht="15" customHeight="1"/>
    <row r="61" spans="1:13" ht="15" customHeight="1"/>
    <row r="62" spans="1:13" ht="15" customHeight="1"/>
    <row r="63" spans="1:13" ht="15" customHeight="1"/>
    <row r="64" spans="1:13" ht="15" customHeight="1"/>
    <row r="65" customFormat="1" ht="15" customHeight="1"/>
    <row r="66" customFormat="1" ht="15" customHeight="1"/>
    <row r="67" customFormat="1" ht="15" customHeight="1"/>
    <row r="68" customFormat="1" ht="15" customHeight="1"/>
    <row r="69" customFormat="1" ht="15" customHeight="1"/>
    <row r="70" customFormat="1" ht="15" customHeight="1"/>
    <row r="71" customFormat="1" ht="15" customHeight="1"/>
    <row r="72" customFormat="1" ht="15" customHeight="1"/>
    <row r="73" customFormat="1" ht="15" customHeight="1"/>
    <row r="74" customFormat="1" ht="15" customHeight="1"/>
    <row r="75" customFormat="1" ht="15" customHeight="1"/>
    <row r="76" customFormat="1" ht="15" customHeight="1"/>
    <row r="77" customFormat="1" ht="15" customHeight="1"/>
    <row r="78" customFormat="1" ht="15" customHeight="1"/>
  </sheetData>
  <mergeCells count="9">
    <mergeCell ref="B1:C1"/>
    <mergeCell ref="G1:I1"/>
    <mergeCell ref="H7:I7"/>
    <mergeCell ref="H8:I8"/>
    <mergeCell ref="G3:I3"/>
    <mergeCell ref="G4:I4"/>
    <mergeCell ref="G5:I5"/>
    <mergeCell ref="G2:I2"/>
    <mergeCell ref="B2:C3"/>
  </mergeCells>
  <pageMargins left="0.31496062992125984" right="0.19685039370078741" top="0.55118110236220474" bottom="0.55118110236220474" header="0.31496062992125984" footer="0.31496062992125984"/>
  <pageSetup paperSize="9" scale="80" orientation="portrait" r:id="rId1"/>
  <headerFooter>
    <oddHeader>&amp;R&amp;A</oddHeader>
    <oddFooter>&amp;LRáðgjafi&amp;C[Samningsgerð]&amp;Rbls. &amp;P af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1CDE09-6833-4236-AF2C-640D7CA08B21}">
  <sheetPr>
    <tabColor theme="0" tint="-0.34998626667073579"/>
  </sheetPr>
  <dimension ref="A1:T206"/>
  <sheetViews>
    <sheetView zoomScaleNormal="100" workbookViewId="0">
      <selection sqref="A1:A2"/>
    </sheetView>
  </sheetViews>
  <sheetFormatPr defaultColWidth="9.140625" defaultRowHeight="15" outlineLevelRow="1" outlineLevelCol="1"/>
  <cols>
    <col min="1" max="1" width="7.7109375" style="149" customWidth="1"/>
    <col min="2" max="2" width="38.7109375" style="12" customWidth="1"/>
    <col min="3" max="3" width="5.7109375" style="12" hidden="1" customWidth="1" outlineLevel="1"/>
    <col min="4" max="4" width="7.7109375" style="12" customWidth="1" collapsed="1"/>
    <col min="5" max="5" width="7.7109375" style="12" customWidth="1"/>
    <col min="6" max="6" width="10.7109375" style="12" customWidth="1"/>
    <col min="7" max="7" width="1.7109375" style="12" customWidth="1"/>
    <col min="8" max="8" width="13.7109375" style="12" customWidth="1"/>
    <col min="9" max="9" width="1.7109375" style="12" customWidth="1"/>
    <col min="10" max="10" width="7.7109375" style="12" customWidth="1"/>
    <col min="11" max="11" width="13.7109375" style="12" customWidth="1"/>
    <col min="12" max="12" width="6.7109375" style="12" customWidth="1"/>
    <col min="13" max="13" width="1.7109375" style="12" customWidth="1"/>
    <col min="14" max="14" width="7.7109375" style="12" customWidth="1"/>
    <col min="15" max="15" width="13.7109375" style="12" customWidth="1"/>
    <col min="16" max="16" width="6.7109375" style="12" customWidth="1"/>
    <col min="17" max="17" width="1.7109375" style="12" customWidth="1"/>
    <col min="18" max="18" width="7.7109375" style="12" customWidth="1"/>
    <col min="19" max="19" width="13.7109375" style="12" customWidth="1"/>
    <col min="20" max="20" width="6.7109375" style="12" customWidth="1"/>
    <col min="21" max="16384" width="9.140625" style="12"/>
  </cols>
  <sheetData>
    <row r="1" spans="1:20" s="168" customFormat="1" ht="35.1" customHeight="1" thickTop="1">
      <c r="A1" s="212" t="s">
        <v>113</v>
      </c>
      <c r="B1" s="204" t="s">
        <v>114</v>
      </c>
      <c r="C1" s="204"/>
      <c r="D1" s="204" t="s">
        <v>115</v>
      </c>
      <c r="E1" s="204" t="s">
        <v>116</v>
      </c>
      <c r="F1" s="210" t="s">
        <v>117</v>
      </c>
      <c r="G1" s="204"/>
      <c r="H1" s="202" t="s">
        <v>118</v>
      </c>
      <c r="J1" s="206" t="s">
        <v>119</v>
      </c>
      <c r="K1" s="207"/>
      <c r="L1" s="208"/>
      <c r="N1" s="206" t="s">
        <v>120</v>
      </c>
      <c r="O1" s="207"/>
      <c r="P1" s="208"/>
      <c r="R1" s="209" t="s">
        <v>121</v>
      </c>
      <c r="S1" s="207"/>
      <c r="T1" s="208"/>
    </row>
    <row r="2" spans="1:20" ht="15.75" thickBot="1">
      <c r="A2" s="213"/>
      <c r="B2" s="205"/>
      <c r="C2" s="205"/>
      <c r="D2" s="205"/>
      <c r="E2" s="205"/>
      <c r="F2" s="211"/>
      <c r="G2" s="205"/>
      <c r="H2" s="203"/>
      <c r="J2" s="179" t="s">
        <v>122</v>
      </c>
      <c r="K2" s="178" t="s">
        <v>123</v>
      </c>
      <c r="L2" s="177" t="s">
        <v>124</v>
      </c>
      <c r="M2" s="180"/>
      <c r="N2" s="179" t="s">
        <v>122</v>
      </c>
      <c r="O2" s="178" t="s">
        <v>123</v>
      </c>
      <c r="P2" s="177" t="s">
        <v>124</v>
      </c>
      <c r="Q2" s="180"/>
      <c r="R2" s="179" t="s">
        <v>122</v>
      </c>
      <c r="S2" s="178" t="s">
        <v>123</v>
      </c>
      <c r="T2" s="177" t="s">
        <v>124</v>
      </c>
    </row>
    <row r="3" spans="1:20" ht="15.75" thickTop="1"/>
    <row r="4" spans="1:20" ht="18.75">
      <c r="A4" s="176" t="s">
        <v>125</v>
      </c>
      <c r="B4" s="175" t="s">
        <v>126</v>
      </c>
    </row>
    <row r="5" spans="1:20">
      <c r="A5" s="161" t="s">
        <v>127</v>
      </c>
      <c r="B5" s="160" t="s">
        <v>128</v>
      </c>
      <c r="E5" s="155"/>
      <c r="J5" s="152" t="s">
        <v>129</v>
      </c>
      <c r="K5" s="152" t="str">
        <f>IF($F5="","",$F5*J5)</f>
        <v/>
      </c>
      <c r="L5" s="152" t="str">
        <f>IF($H5="","",K5/$H5)</f>
        <v/>
      </c>
      <c r="N5" s="152"/>
      <c r="O5" s="152" t="str">
        <f>IF($F5="","",$F5*N5)</f>
        <v/>
      </c>
      <c r="P5" s="152" t="str">
        <f>IF($H5="","",O5/$H5)</f>
        <v/>
      </c>
      <c r="R5" s="152" t="str">
        <f>IF($N5="","",J5+Q5)</f>
        <v/>
      </c>
      <c r="S5" s="152" t="str">
        <f>IF($F5="","",$F5*R5)</f>
        <v/>
      </c>
      <c r="T5" s="152" t="str">
        <f>IF($H5="","",S5/$H5)</f>
        <v/>
      </c>
    </row>
    <row r="6" spans="1:20" outlineLevel="1">
      <c r="A6" s="149" t="s">
        <v>130</v>
      </c>
      <c r="B6" s="12" t="s">
        <v>131</v>
      </c>
      <c r="E6" s="155"/>
      <c r="J6" s="153"/>
      <c r="K6" s="152"/>
      <c r="L6" s="151"/>
      <c r="N6" s="153"/>
      <c r="O6" s="152"/>
      <c r="P6" s="151"/>
      <c r="R6" s="152"/>
      <c r="S6" s="152"/>
      <c r="T6" s="151"/>
    </row>
    <row r="7" spans="1:20" outlineLevel="1">
      <c r="A7" s="157" t="s">
        <v>132</v>
      </c>
      <c r="B7" s="156" t="s">
        <v>133</v>
      </c>
      <c r="E7" s="155" t="s">
        <v>134</v>
      </c>
      <c r="F7" s="158"/>
      <c r="H7" s="158">
        <f>D7*F7</f>
        <v>0</v>
      </c>
      <c r="J7" s="153"/>
      <c r="K7" s="152" t="str">
        <f t="shared" ref="K7:K36" si="0">IF($F7="","",$F7*J7)</f>
        <v/>
      </c>
      <c r="L7" s="151" t="e">
        <f t="shared" ref="L7:L36" si="1">IF($H7="","",K7/$H7)</f>
        <v>#VALUE!</v>
      </c>
      <c r="N7" s="153"/>
      <c r="O7" s="152" t="str">
        <f t="shared" ref="O7:O36" si="2">IF($F7="","",$F7*N7)</f>
        <v/>
      </c>
      <c r="P7" s="151" t="e">
        <f t="shared" ref="P7:P36" si="3">IF($H7="","",O7/$H7)</f>
        <v>#VALUE!</v>
      </c>
      <c r="R7" s="152">
        <f t="shared" ref="R7:R36" si="4">J7+N7</f>
        <v>0</v>
      </c>
      <c r="S7" s="152" t="str">
        <f t="shared" ref="S7:S36" si="5">IF($F7="","",$F7*R7)</f>
        <v/>
      </c>
      <c r="T7" s="151" t="e">
        <f t="shared" ref="T7:T36" si="6">IF($H7="","",S7/$H7)</f>
        <v>#VALUE!</v>
      </c>
    </row>
    <row r="8" spans="1:20" outlineLevel="1">
      <c r="A8" s="157" t="s">
        <v>132</v>
      </c>
      <c r="B8" s="156" t="s">
        <v>135</v>
      </c>
      <c r="E8" s="155" t="s">
        <v>136</v>
      </c>
      <c r="F8" s="154"/>
      <c r="H8" s="154">
        <f>D8*F8</f>
        <v>0</v>
      </c>
      <c r="J8" s="153"/>
      <c r="K8" s="152" t="str">
        <f t="shared" si="0"/>
        <v/>
      </c>
      <c r="L8" s="151" t="e">
        <f t="shared" si="1"/>
        <v>#VALUE!</v>
      </c>
      <c r="N8" s="153"/>
      <c r="O8" s="152" t="str">
        <f t="shared" si="2"/>
        <v/>
      </c>
      <c r="P8" s="151" t="e">
        <f t="shared" si="3"/>
        <v>#VALUE!</v>
      </c>
      <c r="R8" s="152">
        <f t="shared" si="4"/>
        <v>0</v>
      </c>
      <c r="S8" s="152" t="str">
        <f t="shared" si="5"/>
        <v/>
      </c>
      <c r="T8" s="151" t="e">
        <f t="shared" si="6"/>
        <v>#VALUE!</v>
      </c>
    </row>
    <row r="9" spans="1:20" outlineLevel="1">
      <c r="A9" s="157" t="s">
        <v>132</v>
      </c>
      <c r="B9" s="156" t="s">
        <v>137</v>
      </c>
      <c r="E9" s="155" t="s">
        <v>136</v>
      </c>
      <c r="F9" s="154"/>
      <c r="H9" s="154">
        <f>D9*F9</f>
        <v>0</v>
      </c>
      <c r="J9" s="153"/>
      <c r="K9" s="152" t="str">
        <f t="shared" si="0"/>
        <v/>
      </c>
      <c r="L9" s="151" t="e">
        <f t="shared" si="1"/>
        <v>#VALUE!</v>
      </c>
      <c r="N9" s="153"/>
      <c r="O9" s="152" t="str">
        <f t="shared" si="2"/>
        <v/>
      </c>
      <c r="P9" s="151" t="e">
        <f t="shared" si="3"/>
        <v>#VALUE!</v>
      </c>
      <c r="R9" s="152">
        <f t="shared" si="4"/>
        <v>0</v>
      </c>
      <c r="S9" s="152" t="str">
        <f t="shared" si="5"/>
        <v/>
      </c>
      <c r="T9" s="151" t="e">
        <f t="shared" si="6"/>
        <v>#VALUE!</v>
      </c>
    </row>
    <row r="10" spans="1:20" outlineLevel="1">
      <c r="A10" s="173" t="s">
        <v>138</v>
      </c>
      <c r="B10" s="174" t="s">
        <v>139</v>
      </c>
      <c r="C10" s="159"/>
      <c r="D10" s="159"/>
      <c r="E10" s="168" t="s">
        <v>140</v>
      </c>
      <c r="F10" s="172"/>
      <c r="G10" s="159"/>
      <c r="H10" s="172">
        <f>D10*F10</f>
        <v>0</v>
      </c>
      <c r="I10" s="159"/>
      <c r="J10" s="167"/>
      <c r="K10" s="166" t="str">
        <f t="shared" si="0"/>
        <v/>
      </c>
      <c r="L10" s="165" t="e">
        <f t="shared" si="1"/>
        <v>#VALUE!</v>
      </c>
      <c r="M10" s="159"/>
      <c r="N10" s="167"/>
      <c r="O10" s="166" t="str">
        <f t="shared" si="2"/>
        <v/>
      </c>
      <c r="P10" s="165" t="e">
        <f t="shared" si="3"/>
        <v>#VALUE!</v>
      </c>
      <c r="Q10" s="159"/>
      <c r="R10" s="152">
        <f t="shared" si="4"/>
        <v>0</v>
      </c>
      <c r="S10" s="166" t="str">
        <f t="shared" si="5"/>
        <v/>
      </c>
      <c r="T10" s="165" t="e">
        <f t="shared" si="6"/>
        <v>#VALUE!</v>
      </c>
    </row>
    <row r="11" spans="1:20" outlineLevel="1">
      <c r="A11" s="157" t="s">
        <v>141</v>
      </c>
      <c r="B11" s="156" t="s">
        <v>142</v>
      </c>
      <c r="E11" s="155" t="s">
        <v>143</v>
      </c>
      <c r="F11" s="154"/>
      <c r="H11" s="154">
        <f>D11*F11</f>
        <v>0</v>
      </c>
      <c r="J11" s="153"/>
      <c r="K11" s="152" t="str">
        <f t="shared" si="0"/>
        <v/>
      </c>
      <c r="L11" s="151" t="e">
        <f t="shared" si="1"/>
        <v>#VALUE!</v>
      </c>
      <c r="N11" s="153"/>
      <c r="O11" s="152" t="str">
        <f t="shared" si="2"/>
        <v/>
      </c>
      <c r="P11" s="151" t="e">
        <f t="shared" si="3"/>
        <v>#VALUE!</v>
      </c>
      <c r="R11" s="152">
        <f t="shared" si="4"/>
        <v>0</v>
      </c>
      <c r="S11" s="152" t="str">
        <f t="shared" si="5"/>
        <v/>
      </c>
      <c r="T11" s="151" t="e">
        <f t="shared" si="6"/>
        <v>#VALUE!</v>
      </c>
    </row>
    <row r="12" spans="1:20" outlineLevel="1">
      <c r="A12" s="149" t="s">
        <v>144</v>
      </c>
      <c r="B12" s="12" t="s">
        <v>145</v>
      </c>
      <c r="E12" s="155" t="s">
        <v>146</v>
      </c>
      <c r="J12" s="153"/>
      <c r="K12" s="152" t="str">
        <f t="shared" si="0"/>
        <v/>
      </c>
      <c r="L12" s="151" t="str">
        <f t="shared" si="1"/>
        <v/>
      </c>
      <c r="N12" s="153"/>
      <c r="O12" s="152" t="str">
        <f t="shared" si="2"/>
        <v/>
      </c>
      <c r="P12" s="151" t="str">
        <f t="shared" si="3"/>
        <v/>
      </c>
      <c r="R12" s="152">
        <f t="shared" si="4"/>
        <v>0</v>
      </c>
      <c r="S12" s="152" t="str">
        <f t="shared" si="5"/>
        <v/>
      </c>
      <c r="T12" s="151" t="str">
        <f t="shared" si="6"/>
        <v/>
      </c>
    </row>
    <row r="13" spans="1:20" outlineLevel="1">
      <c r="A13" s="149" t="s">
        <v>147</v>
      </c>
      <c r="B13" s="12" t="s">
        <v>148</v>
      </c>
      <c r="E13" s="155"/>
      <c r="J13" s="153"/>
      <c r="K13" s="152" t="str">
        <f t="shared" si="0"/>
        <v/>
      </c>
      <c r="L13" s="151" t="str">
        <f t="shared" si="1"/>
        <v/>
      </c>
      <c r="N13" s="153"/>
      <c r="O13" s="152" t="str">
        <f t="shared" si="2"/>
        <v/>
      </c>
      <c r="P13" s="151" t="str">
        <f t="shared" si="3"/>
        <v/>
      </c>
      <c r="R13" s="152">
        <f t="shared" si="4"/>
        <v>0</v>
      </c>
      <c r="S13" s="152" t="str">
        <f t="shared" si="5"/>
        <v/>
      </c>
      <c r="T13" s="151" t="str">
        <f t="shared" si="6"/>
        <v/>
      </c>
    </row>
    <row r="14" spans="1:20" outlineLevel="1">
      <c r="A14" s="157" t="s">
        <v>132</v>
      </c>
      <c r="B14" s="156" t="s">
        <v>149</v>
      </c>
      <c r="E14" s="155" t="s">
        <v>150</v>
      </c>
      <c r="F14" s="158"/>
      <c r="H14" s="158">
        <f>D14*F14</f>
        <v>0</v>
      </c>
      <c r="J14" s="153"/>
      <c r="K14" s="152" t="str">
        <f t="shared" si="0"/>
        <v/>
      </c>
      <c r="L14" s="151" t="e">
        <f t="shared" si="1"/>
        <v>#VALUE!</v>
      </c>
      <c r="N14" s="153"/>
      <c r="O14" s="152" t="str">
        <f t="shared" si="2"/>
        <v/>
      </c>
      <c r="P14" s="151" t="e">
        <f t="shared" si="3"/>
        <v>#VALUE!</v>
      </c>
      <c r="R14" s="152">
        <f t="shared" si="4"/>
        <v>0</v>
      </c>
      <c r="S14" s="152" t="str">
        <f t="shared" si="5"/>
        <v/>
      </c>
      <c r="T14" s="151" t="e">
        <f t="shared" si="6"/>
        <v>#VALUE!</v>
      </c>
    </row>
    <row r="15" spans="1:20" outlineLevel="1">
      <c r="A15" s="157" t="s">
        <v>138</v>
      </c>
      <c r="B15" s="156" t="s">
        <v>151</v>
      </c>
      <c r="E15" s="155" t="s">
        <v>150</v>
      </c>
      <c r="F15" s="154"/>
      <c r="H15" s="154">
        <f>D15*F15</f>
        <v>0</v>
      </c>
      <c r="J15" s="153"/>
      <c r="K15" s="152" t="str">
        <f t="shared" si="0"/>
        <v/>
      </c>
      <c r="L15" s="151" t="e">
        <f t="shared" si="1"/>
        <v>#VALUE!</v>
      </c>
      <c r="N15" s="153"/>
      <c r="O15" s="152" t="str">
        <f t="shared" si="2"/>
        <v/>
      </c>
      <c r="P15" s="151" t="e">
        <f t="shared" si="3"/>
        <v>#VALUE!</v>
      </c>
      <c r="R15" s="152">
        <f t="shared" si="4"/>
        <v>0</v>
      </c>
      <c r="S15" s="152" t="str">
        <f t="shared" si="5"/>
        <v/>
      </c>
      <c r="T15" s="151" t="e">
        <f t="shared" si="6"/>
        <v>#VALUE!</v>
      </c>
    </row>
    <row r="16" spans="1:20" outlineLevel="1">
      <c r="A16" s="157" t="s">
        <v>141</v>
      </c>
      <c r="B16" s="156" t="s">
        <v>152</v>
      </c>
      <c r="E16" s="155" t="s">
        <v>150</v>
      </c>
      <c r="F16" s="154"/>
      <c r="H16" s="154">
        <f>D16*F16</f>
        <v>0</v>
      </c>
      <c r="J16" s="153"/>
      <c r="K16" s="152" t="str">
        <f t="shared" si="0"/>
        <v/>
      </c>
      <c r="L16" s="151" t="e">
        <f t="shared" si="1"/>
        <v>#VALUE!</v>
      </c>
      <c r="N16" s="153"/>
      <c r="O16" s="152" t="str">
        <f t="shared" si="2"/>
        <v/>
      </c>
      <c r="P16" s="151" t="e">
        <f t="shared" si="3"/>
        <v>#VALUE!</v>
      </c>
      <c r="R16" s="152">
        <f t="shared" si="4"/>
        <v>0</v>
      </c>
      <c r="S16" s="152" t="str">
        <f t="shared" si="5"/>
        <v/>
      </c>
      <c r="T16" s="151" t="e">
        <f t="shared" si="6"/>
        <v>#VALUE!</v>
      </c>
    </row>
    <row r="17" spans="1:20" outlineLevel="1">
      <c r="A17" s="149" t="s">
        <v>153</v>
      </c>
      <c r="B17" s="12" t="s">
        <v>154</v>
      </c>
      <c r="E17" s="155"/>
      <c r="J17" s="153"/>
      <c r="K17" s="152" t="str">
        <f t="shared" si="0"/>
        <v/>
      </c>
      <c r="L17" s="151" t="str">
        <f t="shared" si="1"/>
        <v/>
      </c>
      <c r="N17" s="153"/>
      <c r="O17" s="152" t="str">
        <f t="shared" si="2"/>
        <v/>
      </c>
      <c r="P17" s="151" t="str">
        <f t="shared" si="3"/>
        <v/>
      </c>
      <c r="R17" s="152">
        <f t="shared" si="4"/>
        <v>0</v>
      </c>
      <c r="S17" s="152" t="str">
        <f t="shared" si="5"/>
        <v/>
      </c>
      <c r="T17" s="151" t="str">
        <f t="shared" si="6"/>
        <v/>
      </c>
    </row>
    <row r="18" spans="1:20" outlineLevel="1">
      <c r="A18" s="157" t="s">
        <v>132</v>
      </c>
      <c r="B18" s="156" t="s">
        <v>155</v>
      </c>
      <c r="E18" s="155" t="s">
        <v>150</v>
      </c>
      <c r="F18" s="158"/>
      <c r="H18" s="158">
        <f>D18*F18</f>
        <v>0</v>
      </c>
      <c r="J18" s="153"/>
      <c r="K18" s="152" t="str">
        <f t="shared" si="0"/>
        <v/>
      </c>
      <c r="L18" s="151" t="e">
        <f t="shared" si="1"/>
        <v>#VALUE!</v>
      </c>
      <c r="N18" s="153"/>
      <c r="O18" s="152" t="str">
        <f t="shared" si="2"/>
        <v/>
      </c>
      <c r="P18" s="151" t="e">
        <f t="shared" si="3"/>
        <v>#VALUE!</v>
      </c>
      <c r="R18" s="152">
        <f t="shared" si="4"/>
        <v>0</v>
      </c>
      <c r="S18" s="152" t="str">
        <f t="shared" si="5"/>
        <v/>
      </c>
      <c r="T18" s="151" t="e">
        <f t="shared" si="6"/>
        <v>#VALUE!</v>
      </c>
    </row>
    <row r="19" spans="1:20" outlineLevel="1">
      <c r="A19" s="157" t="s">
        <v>138</v>
      </c>
      <c r="B19" s="156" t="s">
        <v>156</v>
      </c>
      <c r="E19" s="155" t="s">
        <v>150</v>
      </c>
      <c r="F19" s="154"/>
      <c r="H19" s="154">
        <f>D19*F19</f>
        <v>0</v>
      </c>
      <c r="J19" s="153"/>
      <c r="K19" s="152" t="str">
        <f t="shared" si="0"/>
        <v/>
      </c>
      <c r="L19" s="151" t="e">
        <f t="shared" si="1"/>
        <v>#VALUE!</v>
      </c>
      <c r="N19" s="153"/>
      <c r="O19" s="152" t="str">
        <f t="shared" si="2"/>
        <v/>
      </c>
      <c r="P19" s="151" t="e">
        <f t="shared" si="3"/>
        <v>#VALUE!</v>
      </c>
      <c r="R19" s="152">
        <f t="shared" si="4"/>
        <v>0</v>
      </c>
      <c r="S19" s="152" t="str">
        <f t="shared" si="5"/>
        <v/>
      </c>
      <c r="T19" s="151" t="e">
        <f t="shared" si="6"/>
        <v>#VALUE!</v>
      </c>
    </row>
    <row r="20" spans="1:20" outlineLevel="1">
      <c r="A20" s="149" t="s">
        <v>157</v>
      </c>
      <c r="B20" s="12" t="s">
        <v>158</v>
      </c>
      <c r="E20" s="155" t="s">
        <v>159</v>
      </c>
      <c r="F20" s="154"/>
      <c r="H20" s="154">
        <f>D20*F20</f>
        <v>0</v>
      </c>
      <c r="J20" s="153"/>
      <c r="K20" s="152" t="str">
        <f t="shared" si="0"/>
        <v/>
      </c>
      <c r="L20" s="151" t="e">
        <f t="shared" si="1"/>
        <v>#VALUE!</v>
      </c>
      <c r="N20" s="153"/>
      <c r="O20" s="152" t="str">
        <f t="shared" si="2"/>
        <v/>
      </c>
      <c r="P20" s="151" t="e">
        <f t="shared" si="3"/>
        <v>#VALUE!</v>
      </c>
      <c r="R20" s="152">
        <f t="shared" si="4"/>
        <v>0</v>
      </c>
      <c r="S20" s="152" t="str">
        <f t="shared" si="5"/>
        <v/>
      </c>
      <c r="T20" s="151" t="e">
        <f t="shared" si="6"/>
        <v>#VALUE!</v>
      </c>
    </row>
    <row r="21" spans="1:20" outlineLevel="1">
      <c r="A21" s="149" t="s">
        <v>160</v>
      </c>
      <c r="B21" s="12" t="s">
        <v>161</v>
      </c>
      <c r="E21" s="155"/>
      <c r="J21" s="153"/>
      <c r="K21" s="152" t="str">
        <f t="shared" si="0"/>
        <v/>
      </c>
      <c r="L21" s="151" t="str">
        <f t="shared" si="1"/>
        <v/>
      </c>
      <c r="N21" s="153"/>
      <c r="O21" s="152" t="str">
        <f t="shared" si="2"/>
        <v/>
      </c>
      <c r="P21" s="151" t="str">
        <f t="shared" si="3"/>
        <v/>
      </c>
      <c r="R21" s="152">
        <f t="shared" si="4"/>
        <v>0</v>
      </c>
      <c r="S21" s="152" t="str">
        <f t="shared" si="5"/>
        <v/>
      </c>
      <c r="T21" s="151" t="str">
        <f t="shared" si="6"/>
        <v/>
      </c>
    </row>
    <row r="22" spans="1:20" outlineLevel="1">
      <c r="A22" s="157" t="s">
        <v>132</v>
      </c>
      <c r="B22" s="156" t="s">
        <v>162</v>
      </c>
      <c r="E22" s="155" t="s">
        <v>159</v>
      </c>
      <c r="F22" s="158"/>
      <c r="H22" s="158">
        <f>D22*F22</f>
        <v>0</v>
      </c>
      <c r="J22" s="153"/>
      <c r="K22" s="152" t="str">
        <f t="shared" si="0"/>
        <v/>
      </c>
      <c r="L22" s="151" t="e">
        <f t="shared" si="1"/>
        <v>#VALUE!</v>
      </c>
      <c r="N22" s="153"/>
      <c r="O22" s="152" t="str">
        <f t="shared" si="2"/>
        <v/>
      </c>
      <c r="P22" s="151" t="e">
        <f t="shared" si="3"/>
        <v>#VALUE!</v>
      </c>
      <c r="R22" s="152">
        <f t="shared" si="4"/>
        <v>0</v>
      </c>
      <c r="S22" s="152" t="str">
        <f t="shared" si="5"/>
        <v/>
      </c>
      <c r="T22" s="151" t="e">
        <f t="shared" si="6"/>
        <v>#VALUE!</v>
      </c>
    </row>
    <row r="23" spans="1:20" outlineLevel="1">
      <c r="A23" s="157" t="s">
        <v>138</v>
      </c>
      <c r="B23" s="156" t="s">
        <v>163</v>
      </c>
      <c r="E23" s="155" t="s">
        <v>159</v>
      </c>
      <c r="F23" s="154"/>
      <c r="H23" s="154">
        <f>D23*F23</f>
        <v>0</v>
      </c>
      <c r="J23" s="153"/>
      <c r="K23" s="152" t="str">
        <f t="shared" si="0"/>
        <v/>
      </c>
      <c r="L23" s="151" t="e">
        <f t="shared" si="1"/>
        <v>#VALUE!</v>
      </c>
      <c r="N23" s="153"/>
      <c r="O23" s="152" t="str">
        <f t="shared" si="2"/>
        <v/>
      </c>
      <c r="P23" s="151" t="e">
        <f t="shared" si="3"/>
        <v>#VALUE!</v>
      </c>
      <c r="R23" s="152">
        <f t="shared" si="4"/>
        <v>0</v>
      </c>
      <c r="S23" s="152" t="str">
        <f t="shared" si="5"/>
        <v/>
      </c>
      <c r="T23" s="151" t="e">
        <f t="shared" si="6"/>
        <v>#VALUE!</v>
      </c>
    </row>
    <row r="24" spans="1:20" outlineLevel="1">
      <c r="A24" s="157" t="s">
        <v>141</v>
      </c>
      <c r="B24" s="156" t="s">
        <v>164</v>
      </c>
      <c r="E24" s="155" t="s">
        <v>159</v>
      </c>
      <c r="F24" s="154"/>
      <c r="H24" s="154">
        <f>D24*F24</f>
        <v>0</v>
      </c>
      <c r="J24" s="153"/>
      <c r="K24" s="152" t="str">
        <f t="shared" si="0"/>
        <v/>
      </c>
      <c r="L24" s="151" t="e">
        <f t="shared" si="1"/>
        <v>#VALUE!</v>
      </c>
      <c r="N24" s="153"/>
      <c r="O24" s="152" t="str">
        <f t="shared" si="2"/>
        <v/>
      </c>
      <c r="P24" s="151" t="e">
        <f t="shared" si="3"/>
        <v>#VALUE!</v>
      </c>
      <c r="R24" s="152">
        <f t="shared" si="4"/>
        <v>0</v>
      </c>
      <c r="S24" s="152" t="str">
        <f t="shared" si="5"/>
        <v/>
      </c>
      <c r="T24" s="151" t="e">
        <f t="shared" si="6"/>
        <v>#VALUE!</v>
      </c>
    </row>
    <row r="25" spans="1:20" outlineLevel="1">
      <c r="A25" s="157" t="s">
        <v>165</v>
      </c>
      <c r="B25" s="156" t="s">
        <v>166</v>
      </c>
      <c r="E25" s="155" t="s">
        <v>167</v>
      </c>
      <c r="F25" s="154"/>
      <c r="H25" s="154">
        <f>D25*F25</f>
        <v>0</v>
      </c>
      <c r="J25" s="153"/>
      <c r="K25" s="152" t="str">
        <f t="shared" si="0"/>
        <v/>
      </c>
      <c r="L25" s="151" t="e">
        <f t="shared" si="1"/>
        <v>#VALUE!</v>
      </c>
      <c r="N25" s="153"/>
      <c r="O25" s="152" t="str">
        <f t="shared" si="2"/>
        <v/>
      </c>
      <c r="P25" s="151" t="e">
        <f t="shared" si="3"/>
        <v>#VALUE!</v>
      </c>
      <c r="R25" s="152">
        <f t="shared" si="4"/>
        <v>0</v>
      </c>
      <c r="S25" s="152" t="str">
        <f t="shared" si="5"/>
        <v/>
      </c>
      <c r="T25" s="151" t="e">
        <f t="shared" si="6"/>
        <v>#VALUE!</v>
      </c>
    </row>
    <row r="26" spans="1:20" outlineLevel="1">
      <c r="A26" s="149" t="s">
        <v>168</v>
      </c>
      <c r="B26" s="12" t="s">
        <v>169</v>
      </c>
      <c r="E26" s="155"/>
      <c r="J26" s="153"/>
      <c r="K26" s="152" t="str">
        <f t="shared" si="0"/>
        <v/>
      </c>
      <c r="L26" s="151" t="str">
        <f t="shared" si="1"/>
        <v/>
      </c>
      <c r="N26" s="153"/>
      <c r="O26" s="152" t="str">
        <f t="shared" si="2"/>
        <v/>
      </c>
      <c r="P26" s="151" t="str">
        <f t="shared" si="3"/>
        <v/>
      </c>
      <c r="R26" s="152">
        <f t="shared" si="4"/>
        <v>0</v>
      </c>
      <c r="S26" s="152" t="str">
        <f t="shared" si="5"/>
        <v/>
      </c>
      <c r="T26" s="151" t="str">
        <f t="shared" si="6"/>
        <v/>
      </c>
    </row>
    <row r="27" spans="1:20" outlineLevel="1">
      <c r="A27" s="157" t="s">
        <v>132</v>
      </c>
      <c r="B27" s="156" t="s">
        <v>170</v>
      </c>
      <c r="E27" s="155" t="s">
        <v>167</v>
      </c>
      <c r="F27" s="158"/>
      <c r="H27" s="158">
        <f t="shared" ref="H27:H32" si="7">D27*F27</f>
        <v>0</v>
      </c>
      <c r="J27" s="153"/>
      <c r="K27" s="152" t="str">
        <f t="shared" si="0"/>
        <v/>
      </c>
      <c r="L27" s="151" t="e">
        <f t="shared" si="1"/>
        <v>#VALUE!</v>
      </c>
      <c r="N27" s="153"/>
      <c r="O27" s="152" t="str">
        <f t="shared" si="2"/>
        <v/>
      </c>
      <c r="P27" s="151" t="e">
        <f t="shared" si="3"/>
        <v>#VALUE!</v>
      </c>
      <c r="R27" s="152">
        <f t="shared" si="4"/>
        <v>0</v>
      </c>
      <c r="S27" s="152" t="str">
        <f t="shared" si="5"/>
        <v/>
      </c>
      <c r="T27" s="151" t="e">
        <f t="shared" si="6"/>
        <v>#VALUE!</v>
      </c>
    </row>
    <row r="28" spans="1:20" outlineLevel="1">
      <c r="A28" s="157" t="s">
        <v>138</v>
      </c>
      <c r="B28" s="156" t="s">
        <v>171</v>
      </c>
      <c r="E28" s="155" t="s">
        <v>167</v>
      </c>
      <c r="F28" s="154"/>
      <c r="H28" s="154">
        <f t="shared" si="7"/>
        <v>0</v>
      </c>
      <c r="J28" s="153"/>
      <c r="K28" s="152" t="str">
        <f t="shared" si="0"/>
        <v/>
      </c>
      <c r="L28" s="151" t="e">
        <f t="shared" si="1"/>
        <v>#VALUE!</v>
      </c>
      <c r="N28" s="153"/>
      <c r="O28" s="152" t="str">
        <f t="shared" si="2"/>
        <v/>
      </c>
      <c r="P28" s="151" t="e">
        <f t="shared" si="3"/>
        <v>#VALUE!</v>
      </c>
      <c r="R28" s="152">
        <f t="shared" si="4"/>
        <v>0</v>
      </c>
      <c r="S28" s="152" t="str">
        <f t="shared" si="5"/>
        <v/>
      </c>
      <c r="T28" s="151" t="e">
        <f t="shared" si="6"/>
        <v>#VALUE!</v>
      </c>
    </row>
    <row r="29" spans="1:20" outlineLevel="1">
      <c r="A29" s="173" t="s">
        <v>141</v>
      </c>
      <c r="B29" s="156" t="s">
        <v>172</v>
      </c>
      <c r="C29" s="159"/>
      <c r="D29" s="159"/>
      <c r="E29" s="168" t="s">
        <v>167</v>
      </c>
      <c r="F29" s="172"/>
      <c r="G29" s="159"/>
      <c r="H29" s="172">
        <f t="shared" si="7"/>
        <v>0</v>
      </c>
      <c r="I29" s="159"/>
      <c r="J29" s="167"/>
      <c r="K29" s="166" t="str">
        <f t="shared" si="0"/>
        <v/>
      </c>
      <c r="L29" s="165" t="e">
        <f t="shared" si="1"/>
        <v>#VALUE!</v>
      </c>
      <c r="M29" s="159"/>
      <c r="N29" s="167"/>
      <c r="O29" s="166" t="str">
        <f t="shared" si="2"/>
        <v/>
      </c>
      <c r="P29" s="165" t="e">
        <f t="shared" si="3"/>
        <v>#VALUE!</v>
      </c>
      <c r="Q29" s="159"/>
      <c r="R29" s="152">
        <f t="shared" si="4"/>
        <v>0</v>
      </c>
      <c r="S29" s="166" t="str">
        <f t="shared" si="5"/>
        <v/>
      </c>
      <c r="T29" s="165" t="e">
        <f t="shared" si="6"/>
        <v>#VALUE!</v>
      </c>
    </row>
    <row r="30" spans="1:20" outlineLevel="1">
      <c r="A30" s="157" t="s">
        <v>165</v>
      </c>
      <c r="B30" s="156" t="s">
        <v>173</v>
      </c>
      <c r="E30" s="155" t="s">
        <v>136</v>
      </c>
      <c r="F30" s="154"/>
      <c r="H30" s="154">
        <f t="shared" si="7"/>
        <v>0</v>
      </c>
      <c r="J30" s="153"/>
      <c r="K30" s="152" t="str">
        <f t="shared" si="0"/>
        <v/>
      </c>
      <c r="L30" s="151" t="e">
        <f t="shared" si="1"/>
        <v>#VALUE!</v>
      </c>
      <c r="N30" s="153"/>
      <c r="O30" s="152" t="str">
        <f t="shared" si="2"/>
        <v/>
      </c>
      <c r="P30" s="151" t="e">
        <f t="shared" si="3"/>
        <v>#VALUE!</v>
      </c>
      <c r="R30" s="152">
        <f t="shared" si="4"/>
        <v>0</v>
      </c>
      <c r="S30" s="152" t="str">
        <f t="shared" si="5"/>
        <v/>
      </c>
      <c r="T30" s="151" t="e">
        <f t="shared" si="6"/>
        <v>#VALUE!</v>
      </c>
    </row>
    <row r="31" spans="1:20" outlineLevel="1">
      <c r="A31" s="157" t="s">
        <v>174</v>
      </c>
      <c r="B31" s="156" t="s">
        <v>175</v>
      </c>
      <c r="E31" s="155" t="s">
        <v>159</v>
      </c>
      <c r="F31" s="154"/>
      <c r="H31" s="154">
        <f t="shared" si="7"/>
        <v>0</v>
      </c>
      <c r="J31" s="153"/>
      <c r="K31" s="152" t="str">
        <f t="shared" si="0"/>
        <v/>
      </c>
      <c r="L31" s="151" t="e">
        <f t="shared" si="1"/>
        <v>#VALUE!</v>
      </c>
      <c r="N31" s="153"/>
      <c r="O31" s="152" t="str">
        <f t="shared" si="2"/>
        <v/>
      </c>
      <c r="P31" s="151" t="e">
        <f t="shared" si="3"/>
        <v>#VALUE!</v>
      </c>
      <c r="R31" s="152">
        <f t="shared" si="4"/>
        <v>0</v>
      </c>
      <c r="S31" s="152" t="str">
        <f t="shared" si="5"/>
        <v/>
      </c>
      <c r="T31" s="151" t="e">
        <f t="shared" si="6"/>
        <v>#VALUE!</v>
      </c>
    </row>
    <row r="32" spans="1:20" outlineLevel="1">
      <c r="A32" s="157" t="s">
        <v>176</v>
      </c>
      <c r="B32" s="156" t="s">
        <v>177</v>
      </c>
      <c r="E32" s="155"/>
      <c r="F32" s="154"/>
      <c r="H32" s="154">
        <f t="shared" si="7"/>
        <v>0</v>
      </c>
      <c r="J32" s="153"/>
      <c r="K32" s="152" t="str">
        <f t="shared" si="0"/>
        <v/>
      </c>
      <c r="L32" s="151" t="e">
        <f t="shared" si="1"/>
        <v>#VALUE!</v>
      </c>
      <c r="N32" s="153"/>
      <c r="O32" s="152" t="str">
        <f t="shared" si="2"/>
        <v/>
      </c>
      <c r="P32" s="151" t="e">
        <f t="shared" si="3"/>
        <v>#VALUE!</v>
      </c>
      <c r="R32" s="152">
        <f t="shared" si="4"/>
        <v>0</v>
      </c>
      <c r="S32" s="152" t="str">
        <f t="shared" si="5"/>
        <v/>
      </c>
      <c r="T32" s="151" t="e">
        <f t="shared" si="6"/>
        <v>#VALUE!</v>
      </c>
    </row>
    <row r="33" spans="1:20" outlineLevel="1">
      <c r="A33" s="149" t="s">
        <v>178</v>
      </c>
      <c r="B33" s="12" t="s">
        <v>179</v>
      </c>
      <c r="E33" s="155"/>
      <c r="J33" s="153"/>
      <c r="K33" s="152" t="str">
        <f t="shared" si="0"/>
        <v/>
      </c>
      <c r="L33" s="151" t="str">
        <f t="shared" si="1"/>
        <v/>
      </c>
      <c r="N33" s="153"/>
      <c r="O33" s="152" t="str">
        <f t="shared" si="2"/>
        <v/>
      </c>
      <c r="P33" s="151" t="str">
        <f t="shared" si="3"/>
        <v/>
      </c>
      <c r="R33" s="152">
        <f t="shared" si="4"/>
        <v>0</v>
      </c>
      <c r="S33" s="152" t="str">
        <f t="shared" si="5"/>
        <v/>
      </c>
      <c r="T33" s="151" t="str">
        <f t="shared" si="6"/>
        <v/>
      </c>
    </row>
    <row r="34" spans="1:20" outlineLevel="1">
      <c r="A34" s="157" t="s">
        <v>132</v>
      </c>
      <c r="B34" s="156" t="s">
        <v>180</v>
      </c>
      <c r="E34" s="155" t="s">
        <v>140</v>
      </c>
      <c r="F34" s="158"/>
      <c r="H34" s="158">
        <f>D34*F34</f>
        <v>0</v>
      </c>
      <c r="J34" s="153"/>
      <c r="K34" s="152" t="str">
        <f t="shared" si="0"/>
        <v/>
      </c>
      <c r="L34" s="151" t="e">
        <f t="shared" si="1"/>
        <v>#VALUE!</v>
      </c>
      <c r="N34" s="153"/>
      <c r="O34" s="152" t="str">
        <f t="shared" si="2"/>
        <v/>
      </c>
      <c r="P34" s="151" t="e">
        <f t="shared" si="3"/>
        <v>#VALUE!</v>
      </c>
      <c r="R34" s="152">
        <f t="shared" si="4"/>
        <v>0</v>
      </c>
      <c r="S34" s="152" t="str">
        <f t="shared" si="5"/>
        <v/>
      </c>
      <c r="T34" s="151" t="e">
        <f t="shared" si="6"/>
        <v>#VALUE!</v>
      </c>
    </row>
    <row r="35" spans="1:20" outlineLevel="1">
      <c r="A35" s="157" t="s">
        <v>138</v>
      </c>
      <c r="B35" s="156" t="s">
        <v>181</v>
      </c>
      <c r="E35" s="155" t="s">
        <v>140</v>
      </c>
      <c r="F35" s="154"/>
      <c r="H35" s="154">
        <f>D35*F35</f>
        <v>0</v>
      </c>
      <c r="J35" s="153"/>
      <c r="K35" s="152" t="str">
        <f t="shared" si="0"/>
        <v/>
      </c>
      <c r="L35" s="151" t="e">
        <f t="shared" si="1"/>
        <v>#VALUE!</v>
      </c>
      <c r="N35" s="153"/>
      <c r="O35" s="152" t="str">
        <f t="shared" si="2"/>
        <v/>
      </c>
      <c r="P35" s="151" t="e">
        <f t="shared" si="3"/>
        <v>#VALUE!</v>
      </c>
      <c r="R35" s="152">
        <f t="shared" si="4"/>
        <v>0</v>
      </c>
      <c r="S35" s="152" t="str">
        <f t="shared" si="5"/>
        <v/>
      </c>
      <c r="T35" s="151" t="e">
        <f t="shared" si="6"/>
        <v>#VALUE!</v>
      </c>
    </row>
    <row r="36" spans="1:20" outlineLevel="1">
      <c r="A36" s="157" t="s">
        <v>141</v>
      </c>
      <c r="B36" s="156" t="s">
        <v>182</v>
      </c>
      <c r="E36" s="155" t="s">
        <v>140</v>
      </c>
      <c r="F36" s="154"/>
      <c r="H36" s="154">
        <f>D36*F36</f>
        <v>0</v>
      </c>
      <c r="J36" s="153"/>
      <c r="K36" s="152" t="str">
        <f t="shared" si="0"/>
        <v/>
      </c>
      <c r="L36" s="151" t="e">
        <f t="shared" si="1"/>
        <v>#VALUE!</v>
      </c>
      <c r="N36" s="153"/>
      <c r="O36" s="152" t="str">
        <f t="shared" si="2"/>
        <v/>
      </c>
      <c r="P36" s="151" t="e">
        <f t="shared" si="3"/>
        <v>#VALUE!</v>
      </c>
      <c r="R36" s="152">
        <f t="shared" si="4"/>
        <v>0</v>
      </c>
      <c r="S36" s="152" t="str">
        <f t="shared" si="5"/>
        <v/>
      </c>
      <c r="T36" s="151" t="e">
        <f t="shared" si="6"/>
        <v>#VALUE!</v>
      </c>
    </row>
    <row r="37" spans="1:20" ht="6" customHeight="1" outlineLevel="1"/>
    <row r="38" spans="1:20" ht="30">
      <c r="B38" s="150" t="str">
        <f>"Kafli "&amp;A5&amp;" "&amp;B5&amp;" samtals:"</f>
        <v>Kafli 8.1 AÐSTAÐA OG JARÐVINNA samtals:</v>
      </c>
      <c r="C38" s="12" t="s">
        <v>183</v>
      </c>
      <c r="H38" s="51">
        <f>SUM(H6:H36)</f>
        <v>0</v>
      </c>
      <c r="K38" s="51">
        <f>SUM(K6:K36)</f>
        <v>0</v>
      </c>
      <c r="L38" s="93" t="e">
        <f>IF($H38="","",K38/$H38)</f>
        <v>#DIV/0!</v>
      </c>
      <c r="O38" s="51">
        <f>SUM(O6:O36)</f>
        <v>0</v>
      </c>
      <c r="P38" s="93" t="e">
        <f>IF($H38="","",O38/$H38)</f>
        <v>#DIV/0!</v>
      </c>
      <c r="S38" s="51">
        <f>SUM(S6:S36)</f>
        <v>0</v>
      </c>
      <c r="T38" s="93" t="e">
        <f>IF($H38="","",S38/$H38)</f>
        <v>#DIV/0!</v>
      </c>
    </row>
    <row r="39" spans="1:20" ht="6" customHeight="1"/>
    <row r="40" spans="1:20">
      <c r="A40" s="161" t="s">
        <v>184</v>
      </c>
      <c r="B40" s="160" t="s">
        <v>185</v>
      </c>
      <c r="E40" s="155"/>
      <c r="J40" s="152"/>
      <c r="K40" s="152" t="str">
        <f>IF($F40="","",$F40*J40)</f>
        <v/>
      </c>
      <c r="L40" s="152" t="str">
        <f>IF($H40="","",K40/$H40)</f>
        <v/>
      </c>
      <c r="N40" s="152"/>
      <c r="O40" s="152" t="str">
        <f>IF($F40="","",$F40*N40)</f>
        <v/>
      </c>
      <c r="P40" s="152" t="str">
        <f>IF($H40="","",O40/$H40)</f>
        <v/>
      </c>
      <c r="R40" s="152" t="str">
        <f>IF($N40="","",J40+Q40)</f>
        <v/>
      </c>
      <c r="S40" s="152" t="str">
        <f>IF($F40="","",$F40*R40)</f>
        <v/>
      </c>
      <c r="T40" s="152" t="str">
        <f>IF($H40="","",S40/$H40)</f>
        <v/>
      </c>
    </row>
    <row r="41" spans="1:20" outlineLevel="1">
      <c r="A41" s="149" t="s">
        <v>186</v>
      </c>
      <c r="B41" s="12" t="s">
        <v>187</v>
      </c>
      <c r="E41" s="155"/>
      <c r="J41" s="153"/>
      <c r="K41" s="152"/>
      <c r="L41" s="151"/>
      <c r="N41" s="153"/>
      <c r="O41" s="152"/>
      <c r="P41" s="151"/>
      <c r="R41" s="152"/>
      <c r="S41" s="152"/>
      <c r="T41" s="151"/>
    </row>
    <row r="42" spans="1:20" outlineLevel="1">
      <c r="A42" s="157" t="s">
        <v>132</v>
      </c>
      <c r="B42" s="156" t="s">
        <v>171</v>
      </c>
      <c r="E42" s="155" t="s">
        <v>167</v>
      </c>
      <c r="F42" s="158"/>
      <c r="H42" s="158">
        <f>D42*F42</f>
        <v>0</v>
      </c>
      <c r="J42" s="153"/>
      <c r="K42" s="152" t="str">
        <f>IF($F42="","",$F42*J42)</f>
        <v/>
      </c>
      <c r="L42" s="151" t="e">
        <f>IF($H42="","",K42/$H42)</f>
        <v>#VALUE!</v>
      </c>
      <c r="N42" s="153"/>
      <c r="O42" s="152" t="str">
        <f>IF($F42="","",$F42*N42)</f>
        <v/>
      </c>
      <c r="P42" s="151" t="e">
        <f>IF($H42="","",O42/$H42)</f>
        <v>#VALUE!</v>
      </c>
      <c r="R42" s="152">
        <f>J42+N42</f>
        <v>0</v>
      </c>
      <c r="S42" s="152" t="str">
        <f>IF($F42="","",$F42*R42)</f>
        <v/>
      </c>
      <c r="T42" s="151" t="e">
        <f>IF($H42="","",S42/$H42)</f>
        <v>#VALUE!</v>
      </c>
    </row>
    <row r="43" spans="1:20" outlineLevel="1">
      <c r="A43" s="157" t="s">
        <v>138</v>
      </c>
      <c r="B43" s="156" t="s">
        <v>188</v>
      </c>
      <c r="E43" s="155" t="s">
        <v>167</v>
      </c>
      <c r="F43" s="154"/>
      <c r="H43" s="154">
        <f>D43*F43</f>
        <v>0</v>
      </c>
      <c r="J43" s="153"/>
      <c r="K43" s="152" t="str">
        <f>IF($F43="","",$F43*J43)</f>
        <v/>
      </c>
      <c r="L43" s="151" t="e">
        <f>IF($H43="","",K43/$H43)</f>
        <v>#VALUE!</v>
      </c>
      <c r="N43" s="153"/>
      <c r="O43" s="152" t="str">
        <f>IF($F43="","",$F43*N43)</f>
        <v/>
      </c>
      <c r="P43" s="151" t="e">
        <f>IF($H43="","",O43/$H43)</f>
        <v>#VALUE!</v>
      </c>
      <c r="R43" s="152">
        <f>J43+N43</f>
        <v>0</v>
      </c>
      <c r="S43" s="152" t="str">
        <f>IF($F43="","",$F43*R43)</f>
        <v/>
      </c>
      <c r="T43" s="151" t="e">
        <f>IF($H43="","",S43/$H43)</f>
        <v>#VALUE!</v>
      </c>
    </row>
    <row r="44" spans="1:20" outlineLevel="1">
      <c r="A44" s="157" t="s">
        <v>141</v>
      </c>
      <c r="B44" s="156" t="s">
        <v>172</v>
      </c>
      <c r="E44" s="155" t="s">
        <v>167</v>
      </c>
      <c r="F44" s="154"/>
      <c r="H44" s="154">
        <f>D44*F44</f>
        <v>0</v>
      </c>
      <c r="J44" s="153"/>
      <c r="K44" s="152" t="str">
        <f>IF($F44="","",$F44*J44)</f>
        <v/>
      </c>
      <c r="L44" s="151" t="e">
        <f>IF($H44="","",K44/$H44)</f>
        <v>#VALUE!</v>
      </c>
      <c r="N44" s="153"/>
      <c r="O44" s="152" t="str">
        <f>IF($F44="","",$F44*N44)</f>
        <v/>
      </c>
      <c r="P44" s="151" t="e">
        <f>IF($H44="","",O44/$H44)</f>
        <v>#VALUE!</v>
      </c>
      <c r="R44" s="152">
        <f>J44+N44</f>
        <v>0</v>
      </c>
      <c r="S44" s="152" t="str">
        <f>IF($F44="","",$F44*R44)</f>
        <v/>
      </c>
      <c r="T44" s="151" t="e">
        <f>IF($H44="","",S44/$H44)</f>
        <v>#VALUE!</v>
      </c>
    </row>
    <row r="45" spans="1:20" outlineLevel="1">
      <c r="A45" s="157" t="s">
        <v>165</v>
      </c>
      <c r="B45" s="156" t="s">
        <v>170</v>
      </c>
      <c r="C45" s="159"/>
      <c r="D45" s="159"/>
      <c r="E45" s="168" t="s">
        <v>167</v>
      </c>
      <c r="F45" s="172"/>
      <c r="G45" s="159"/>
      <c r="H45" s="172">
        <f>D45*F45</f>
        <v>0</v>
      </c>
      <c r="I45" s="159"/>
      <c r="J45" s="167"/>
      <c r="K45" s="166" t="str">
        <f>IF($F45="","",$F45*J45)</f>
        <v/>
      </c>
      <c r="L45" s="165" t="e">
        <f>IF($H45="","",K45/$H45)</f>
        <v>#VALUE!</v>
      </c>
      <c r="M45" s="159"/>
      <c r="N45" s="167"/>
      <c r="O45" s="166" t="str">
        <f>IF($F45="","",$F45*N45)</f>
        <v/>
      </c>
      <c r="P45" s="165" t="e">
        <f>IF($H45="","",O45/$H45)</f>
        <v>#VALUE!</v>
      </c>
      <c r="Q45" s="159"/>
      <c r="R45" s="152">
        <f>J45+N45</f>
        <v>0</v>
      </c>
      <c r="S45" s="166" t="str">
        <f>IF($F45="","",$F45*R45)</f>
        <v/>
      </c>
      <c r="T45" s="165" t="e">
        <f>IF($H45="","",S45/$H45)</f>
        <v>#VALUE!</v>
      </c>
    </row>
    <row r="46" spans="1:20" outlineLevel="1">
      <c r="A46" s="149" t="s">
        <v>189</v>
      </c>
      <c r="B46" s="12" t="s">
        <v>190</v>
      </c>
      <c r="E46" s="155"/>
      <c r="J46" s="153"/>
      <c r="K46" s="152"/>
      <c r="L46" s="151"/>
      <c r="N46" s="153"/>
      <c r="O46" s="152"/>
      <c r="P46" s="151"/>
      <c r="R46" s="152"/>
      <c r="S46" s="152"/>
      <c r="T46" s="151"/>
    </row>
    <row r="47" spans="1:20" outlineLevel="1">
      <c r="A47" s="157" t="s">
        <v>132</v>
      </c>
      <c r="B47" s="156" t="s">
        <v>191</v>
      </c>
      <c r="E47" s="155" t="s">
        <v>159</v>
      </c>
      <c r="F47" s="158"/>
      <c r="H47" s="158">
        <f>D47*F47</f>
        <v>0</v>
      </c>
      <c r="J47" s="153"/>
      <c r="K47" s="152" t="str">
        <f>IF($F47="","",$F47*J47)</f>
        <v/>
      </c>
      <c r="L47" s="151" t="e">
        <f>IF($H47="","",K47/$H47)</f>
        <v>#VALUE!</v>
      </c>
      <c r="N47" s="153"/>
      <c r="O47" s="152" t="str">
        <f>IF($F47="","",$F47*N47)</f>
        <v/>
      </c>
      <c r="P47" s="151" t="e">
        <f>IF($H47="","",O47/$H47)</f>
        <v>#VALUE!</v>
      </c>
      <c r="R47" s="152">
        <f>J47+N47</f>
        <v>0</v>
      </c>
      <c r="S47" s="152" t="str">
        <f>IF($F47="","",$F47*R47)</f>
        <v/>
      </c>
      <c r="T47" s="151" t="e">
        <f>IF($H47="","",S47/$H47)</f>
        <v>#VALUE!</v>
      </c>
    </row>
    <row r="48" spans="1:20" outlineLevel="1">
      <c r="A48" s="157" t="s">
        <v>138</v>
      </c>
      <c r="B48" s="156" t="s">
        <v>192</v>
      </c>
      <c r="E48" s="155" t="s">
        <v>193</v>
      </c>
      <c r="F48" s="154"/>
      <c r="H48" s="154">
        <f>D48*F48</f>
        <v>0</v>
      </c>
      <c r="J48" s="153"/>
      <c r="K48" s="152" t="str">
        <f>IF($F48="","",$F48*J48)</f>
        <v/>
      </c>
      <c r="L48" s="151" t="e">
        <f>IF($H48="","",K48/$H48)</f>
        <v>#VALUE!</v>
      </c>
      <c r="N48" s="153"/>
      <c r="O48" s="152" t="str">
        <f>IF($F48="","",$F48*N48)</f>
        <v/>
      </c>
      <c r="P48" s="151" t="e">
        <f>IF($H48="","",O48/$H48)</f>
        <v>#VALUE!</v>
      </c>
      <c r="R48" s="152">
        <f>J48+N48</f>
        <v>0</v>
      </c>
      <c r="S48" s="152" t="str">
        <f>IF($F48="","",$F48*R48)</f>
        <v/>
      </c>
      <c r="T48" s="151" t="e">
        <f>IF($H48="","",S48/$H48)</f>
        <v>#VALUE!</v>
      </c>
    </row>
    <row r="49" spans="1:20" outlineLevel="1">
      <c r="A49" s="157" t="s">
        <v>141</v>
      </c>
      <c r="B49" s="156" t="s">
        <v>194</v>
      </c>
      <c r="E49" s="155" t="s">
        <v>150</v>
      </c>
      <c r="F49" s="154"/>
      <c r="H49" s="154">
        <f>D49*F49</f>
        <v>0</v>
      </c>
      <c r="J49" s="153"/>
      <c r="K49" s="152" t="str">
        <f>IF($F49="","",$F49*J49)</f>
        <v/>
      </c>
      <c r="L49" s="151" t="e">
        <f>IF($H49="","",K49/$H49)</f>
        <v>#VALUE!</v>
      </c>
      <c r="N49" s="153"/>
      <c r="O49" s="152" t="str">
        <f>IF($F49="","",$F49*N49)</f>
        <v/>
      </c>
      <c r="P49" s="151" t="e">
        <f>IF($H49="","",O49/$H49)</f>
        <v>#VALUE!</v>
      </c>
      <c r="R49" s="152">
        <f>J49+N49</f>
        <v>0</v>
      </c>
      <c r="S49" s="152" t="str">
        <f>IF($F49="","",$F49*R49)</f>
        <v/>
      </c>
      <c r="T49" s="151" t="e">
        <f>IF($H49="","",S49/$H49)</f>
        <v>#VALUE!</v>
      </c>
    </row>
    <row r="50" spans="1:20" outlineLevel="1">
      <c r="A50" s="149" t="s">
        <v>195</v>
      </c>
      <c r="B50" s="171" t="s">
        <v>196</v>
      </c>
      <c r="C50" s="159"/>
      <c r="D50" s="159"/>
      <c r="E50" s="168"/>
      <c r="F50" s="159"/>
      <c r="G50" s="159"/>
      <c r="H50" s="159"/>
      <c r="I50" s="159"/>
      <c r="J50" s="167"/>
      <c r="K50" s="166"/>
      <c r="L50" s="165"/>
      <c r="M50" s="159"/>
      <c r="N50" s="167"/>
      <c r="O50" s="166"/>
      <c r="P50" s="165"/>
      <c r="Q50" s="159"/>
      <c r="R50" s="152"/>
      <c r="S50" s="166"/>
      <c r="T50" s="165"/>
    </row>
    <row r="51" spans="1:20" outlineLevel="1">
      <c r="B51" s="156" t="s">
        <v>197</v>
      </c>
      <c r="E51" s="155" t="s">
        <v>140</v>
      </c>
      <c r="F51" s="158"/>
      <c r="H51" s="158">
        <f>D51*F51</f>
        <v>0</v>
      </c>
      <c r="J51" s="153"/>
      <c r="K51" s="152" t="str">
        <f>IF($F51="","",$F51*J51)</f>
        <v/>
      </c>
      <c r="L51" s="151" t="e">
        <f>IF($H51="","",K51/$H51)</f>
        <v>#VALUE!</v>
      </c>
      <c r="N51" s="153"/>
      <c r="O51" s="152" t="str">
        <f>IF($F51="","",$F51*N51)</f>
        <v/>
      </c>
      <c r="P51" s="151" t="e">
        <f>IF($H51="","",O51/$H51)</f>
        <v>#VALUE!</v>
      </c>
      <c r="R51" s="152">
        <f>J51+N51</f>
        <v>0</v>
      </c>
      <c r="S51" s="152" t="str">
        <f>IF($F51="","",$F51*R51)</f>
        <v/>
      </c>
      <c r="T51" s="151" t="e">
        <f>IF($H51="","",S51/$H51)</f>
        <v>#VALUE!</v>
      </c>
    </row>
    <row r="52" spans="1:20" outlineLevel="1">
      <c r="B52" s="156" t="s">
        <v>198</v>
      </c>
      <c r="E52" s="155" t="s">
        <v>167</v>
      </c>
      <c r="F52" s="154"/>
      <c r="H52" s="154">
        <f>D52*F52</f>
        <v>0</v>
      </c>
      <c r="J52" s="153"/>
      <c r="K52" s="152" t="str">
        <f>IF($F52="","",$F52*J52)</f>
        <v/>
      </c>
      <c r="L52" s="151" t="e">
        <f>IF($H52="","",K52/$H52)</f>
        <v>#VALUE!</v>
      </c>
      <c r="N52" s="153"/>
      <c r="O52" s="152" t="str">
        <f>IF($F52="","",$F52*N52)</f>
        <v/>
      </c>
      <c r="P52" s="151" t="e">
        <f>IF($H52="","",O52/$H52)</f>
        <v>#VALUE!</v>
      </c>
      <c r="R52" s="152">
        <f>J52+N52</f>
        <v>0</v>
      </c>
      <c r="S52" s="152" t="str">
        <f>IF($F52="","",$F52*R52)</f>
        <v/>
      </c>
      <c r="T52" s="151" t="e">
        <f>IF($H52="","",S52/$H52)</f>
        <v>#VALUE!</v>
      </c>
    </row>
    <row r="53" spans="1:20" outlineLevel="1">
      <c r="B53" s="156" t="s">
        <v>199</v>
      </c>
      <c r="E53" s="155" t="s">
        <v>167</v>
      </c>
      <c r="F53" s="154"/>
      <c r="H53" s="154">
        <f>D53*F53</f>
        <v>0</v>
      </c>
      <c r="J53" s="153"/>
      <c r="K53" s="152" t="str">
        <f>IF($F53="","",$F53*J53)</f>
        <v/>
      </c>
      <c r="L53" s="151" t="e">
        <f>IF($H53="","",K53/$H53)</f>
        <v>#VALUE!</v>
      </c>
      <c r="N53" s="153"/>
      <c r="O53" s="152" t="str">
        <f>IF($F53="","",$F53*N53)</f>
        <v/>
      </c>
      <c r="P53" s="151" t="e">
        <f>IF($H53="","",O53/$H53)</f>
        <v>#VALUE!</v>
      </c>
      <c r="R53" s="152">
        <f>J53+N53</f>
        <v>0</v>
      </c>
      <c r="S53" s="152" t="str">
        <f>IF($F53="","",$F53*R53)</f>
        <v/>
      </c>
      <c r="T53" s="151" t="e">
        <f>IF($H53="","",S53/$H53)</f>
        <v>#VALUE!</v>
      </c>
    </row>
    <row r="54" spans="1:20" outlineLevel="1">
      <c r="B54" s="156" t="s">
        <v>200</v>
      </c>
      <c r="E54" s="155" t="s">
        <v>159</v>
      </c>
      <c r="F54" s="154"/>
      <c r="H54" s="154">
        <f>D54*F54</f>
        <v>0</v>
      </c>
      <c r="J54" s="153"/>
      <c r="K54" s="152" t="str">
        <f>IF($F54="","",$F54*J54)</f>
        <v/>
      </c>
      <c r="L54" s="151" t="e">
        <f>IF($H54="","",K54/$H54)</f>
        <v>#VALUE!</v>
      </c>
      <c r="N54" s="153"/>
      <c r="O54" s="152" t="str">
        <f>IF($F54="","",$F54*N54)</f>
        <v/>
      </c>
      <c r="P54" s="151" t="e">
        <f>IF($H54="","",O54/$H54)</f>
        <v>#VALUE!</v>
      </c>
      <c r="R54" s="152">
        <f>J54+N54</f>
        <v>0</v>
      </c>
      <c r="S54" s="152" t="str">
        <f>IF($F54="","",$F54*R54)</f>
        <v/>
      </c>
      <c r="T54" s="151" t="e">
        <f>IF($H54="","",S54/$H54)</f>
        <v>#VALUE!</v>
      </c>
    </row>
    <row r="55" spans="1:20" ht="6" customHeight="1" outlineLevel="1"/>
    <row r="56" spans="1:20" ht="15.75">
      <c r="B56" s="150" t="str">
        <f>"Kafli "&amp;A40&amp;" "&amp;B40&amp;" samtals:"</f>
        <v>Kafli 8.2 MANNVIRKI  samtals:</v>
      </c>
      <c r="C56" s="12" t="s">
        <v>183</v>
      </c>
      <c r="H56" s="51">
        <f>SUM(H41:H54)</f>
        <v>0</v>
      </c>
      <c r="K56" s="51">
        <f>SUM(K41:K54)</f>
        <v>0</v>
      </c>
      <c r="L56" s="93" t="e">
        <f>IF($H56="","",K56/$H56)</f>
        <v>#DIV/0!</v>
      </c>
      <c r="O56" s="51">
        <f>SUM(O41:O54)</f>
        <v>0</v>
      </c>
      <c r="P56" s="93" t="e">
        <f>IF($H56="","",O56/$H56)</f>
        <v>#DIV/0!</v>
      </c>
      <c r="S56" s="51">
        <f>SUM(S41:S54)</f>
        <v>0</v>
      </c>
      <c r="T56" s="93" t="e">
        <f>IF($H56="","",S56/$H56)</f>
        <v>#DIV/0!</v>
      </c>
    </row>
    <row r="57" spans="1:20" ht="6" customHeight="1">
      <c r="B57" s="150"/>
      <c r="H57" s="51"/>
      <c r="K57" s="51"/>
      <c r="L57" s="93"/>
      <c r="O57" s="51"/>
      <c r="P57" s="93"/>
      <c r="S57" s="51"/>
      <c r="T57" s="93"/>
    </row>
    <row r="58" spans="1:20">
      <c r="A58" s="161" t="s">
        <v>201</v>
      </c>
      <c r="B58" s="160" t="s">
        <v>202</v>
      </c>
      <c r="E58" s="155"/>
      <c r="J58" s="152"/>
      <c r="K58" s="152" t="str">
        <f>IF($F58="","",$F58*J58)</f>
        <v/>
      </c>
      <c r="L58" s="152" t="str">
        <f>IF($H58="","",K58/$H58)</f>
        <v/>
      </c>
      <c r="N58" s="152"/>
      <c r="O58" s="152" t="str">
        <f>IF($F58="","",$F58*N58)</f>
        <v/>
      </c>
      <c r="P58" s="152" t="str">
        <f>IF($H58="","",O58/$H58)</f>
        <v/>
      </c>
      <c r="R58" s="152" t="str">
        <f>IF($N58="","",J58+Q58)</f>
        <v/>
      </c>
      <c r="S58" s="152" t="str">
        <f>IF($F58="","",$F58*R58)</f>
        <v/>
      </c>
      <c r="T58" s="152" t="str">
        <f>IF($H58="","",S58/$H58)</f>
        <v/>
      </c>
    </row>
    <row r="59" spans="1:20" outlineLevel="1">
      <c r="A59" s="149" t="s">
        <v>203</v>
      </c>
      <c r="B59" s="12" t="s">
        <v>204</v>
      </c>
      <c r="E59" s="155"/>
      <c r="J59" s="153"/>
      <c r="K59" s="152"/>
      <c r="L59" s="151"/>
      <c r="N59" s="153"/>
      <c r="O59" s="152"/>
      <c r="P59" s="151"/>
      <c r="R59" s="152"/>
      <c r="S59" s="152"/>
      <c r="T59" s="151"/>
    </row>
    <row r="60" spans="1:20" outlineLevel="1">
      <c r="A60" s="157" t="s">
        <v>132</v>
      </c>
      <c r="B60" s="156" t="s">
        <v>205</v>
      </c>
      <c r="E60" s="155"/>
      <c r="J60" s="153"/>
      <c r="K60" s="152"/>
      <c r="L60" s="151"/>
      <c r="N60" s="153"/>
      <c r="O60" s="152"/>
      <c r="P60" s="151"/>
      <c r="R60" s="152"/>
      <c r="S60" s="152"/>
      <c r="T60" s="151"/>
    </row>
    <row r="61" spans="1:20" outlineLevel="1">
      <c r="A61" s="157"/>
      <c r="B61" s="170" t="s">
        <v>206</v>
      </c>
      <c r="C61" s="159"/>
      <c r="D61" s="159"/>
      <c r="E61" s="168" t="s">
        <v>167</v>
      </c>
      <c r="F61" s="169"/>
      <c r="G61" s="159"/>
      <c r="H61" s="169">
        <f>D61*F61</f>
        <v>0</v>
      </c>
      <c r="I61" s="159"/>
      <c r="J61" s="167"/>
      <c r="K61" s="166" t="str">
        <f>IF($F61="","",$F61*J61)</f>
        <v/>
      </c>
      <c r="L61" s="165" t="e">
        <f>IF($H61="","",K61/$H61)</f>
        <v>#VALUE!</v>
      </c>
      <c r="M61" s="159"/>
      <c r="N61" s="167"/>
      <c r="O61" s="166" t="str">
        <f>IF($F61="","",$F61*N61)</f>
        <v/>
      </c>
      <c r="P61" s="165" t="e">
        <f>IF($H61="","",O61/$H61)</f>
        <v>#VALUE!</v>
      </c>
      <c r="Q61" s="159"/>
      <c r="R61" s="152">
        <f>J61+N61</f>
        <v>0</v>
      </c>
      <c r="S61" s="166" t="str">
        <f>IF($F61="","",$F61*R61)</f>
        <v/>
      </c>
      <c r="T61" s="165" t="e">
        <f>IF($H61="","",S61/$H61)</f>
        <v>#VALUE!</v>
      </c>
    </row>
    <row r="62" spans="1:20" outlineLevel="1">
      <c r="A62" s="157"/>
      <c r="B62" s="164" t="s">
        <v>207</v>
      </c>
      <c r="E62" s="155" t="s">
        <v>167</v>
      </c>
      <c r="F62" s="154"/>
      <c r="H62" s="154">
        <f>D62*F62</f>
        <v>0</v>
      </c>
      <c r="J62" s="153"/>
      <c r="K62" s="152" t="str">
        <f>IF($F62="","",$F62*J62)</f>
        <v/>
      </c>
      <c r="L62" s="151" t="e">
        <f>IF($H62="","",K62/$H62)</f>
        <v>#VALUE!</v>
      </c>
      <c r="N62" s="153"/>
      <c r="O62" s="152" t="str">
        <f>IF($F62="","",$F62*N62)</f>
        <v/>
      </c>
      <c r="P62" s="151" t="e">
        <f>IF($H62="","",O62/$H62)</f>
        <v>#VALUE!</v>
      </c>
      <c r="R62" s="152">
        <f>J62+N62</f>
        <v>0</v>
      </c>
      <c r="S62" s="152" t="str">
        <f>IF($F62="","",$F62*R62)</f>
        <v/>
      </c>
      <c r="T62" s="151" t="e">
        <f>IF($H62="","",S62/$H62)</f>
        <v>#VALUE!</v>
      </c>
    </row>
    <row r="63" spans="1:20" outlineLevel="1">
      <c r="A63" s="157" t="s">
        <v>138</v>
      </c>
      <c r="B63" s="156" t="s">
        <v>208</v>
      </c>
      <c r="E63" s="155" t="s">
        <v>167</v>
      </c>
      <c r="F63" s="154"/>
      <c r="H63" s="154">
        <f>D63*F63</f>
        <v>0</v>
      </c>
      <c r="J63" s="153"/>
      <c r="K63" s="152" t="str">
        <f>IF($F63="","",$F63*J63)</f>
        <v/>
      </c>
      <c r="L63" s="151" t="e">
        <f>IF($H63="","",K63/$H63)</f>
        <v>#VALUE!</v>
      </c>
      <c r="N63" s="153"/>
      <c r="O63" s="152" t="str">
        <f>IF($F63="","",$F63*N63)</f>
        <v/>
      </c>
      <c r="P63" s="151" t="e">
        <f>IF($H63="","",O63/$H63)</f>
        <v>#VALUE!</v>
      </c>
      <c r="R63" s="152">
        <f>J63+N63</f>
        <v>0</v>
      </c>
      <c r="S63" s="152" t="str">
        <f>IF($F63="","",$F63*R63)</f>
        <v/>
      </c>
      <c r="T63" s="151" t="e">
        <f>IF($H63="","",S63/$H63)</f>
        <v>#VALUE!</v>
      </c>
    </row>
    <row r="64" spans="1:20" outlineLevel="1">
      <c r="A64" s="157" t="s">
        <v>141</v>
      </c>
      <c r="B64" s="156" t="s">
        <v>209</v>
      </c>
      <c r="E64" s="155"/>
      <c r="J64" s="153"/>
      <c r="K64" s="152"/>
      <c r="L64" s="151"/>
      <c r="N64" s="153"/>
      <c r="O64" s="152"/>
      <c r="P64" s="151"/>
      <c r="R64" s="152"/>
      <c r="S64" s="152"/>
      <c r="T64" s="151"/>
    </row>
    <row r="65" spans="1:20" outlineLevel="1">
      <c r="A65" s="157"/>
      <c r="B65" s="164" t="s">
        <v>210</v>
      </c>
      <c r="E65" s="155" t="s">
        <v>167</v>
      </c>
      <c r="F65" s="158"/>
      <c r="H65" s="158">
        <f t="shared" ref="H65:H70" si="8">D65*F65</f>
        <v>0</v>
      </c>
      <c r="J65" s="153"/>
      <c r="K65" s="152" t="str">
        <f t="shared" ref="K65:K70" si="9">IF($F65="","",$F65*J65)</f>
        <v/>
      </c>
      <c r="L65" s="151" t="e">
        <f t="shared" ref="L65:L70" si="10">IF($H65="","",K65/$H65)</f>
        <v>#VALUE!</v>
      </c>
      <c r="N65" s="153"/>
      <c r="O65" s="152" t="str">
        <f t="shared" ref="O65:O70" si="11">IF($F65="","",$F65*N65)</f>
        <v/>
      </c>
      <c r="P65" s="151" t="e">
        <f t="shared" ref="P65:P70" si="12">IF($H65="","",O65/$H65)</f>
        <v>#VALUE!</v>
      </c>
      <c r="R65" s="152">
        <f t="shared" ref="R65:R70" si="13">J65+N65</f>
        <v>0</v>
      </c>
      <c r="S65" s="152" t="str">
        <f t="shared" ref="S65:S70" si="14">IF($F65="","",$F65*R65)</f>
        <v/>
      </c>
      <c r="T65" s="151" t="e">
        <f t="shared" ref="T65:T70" si="15">IF($H65="","",S65/$H65)</f>
        <v>#VALUE!</v>
      </c>
    </row>
    <row r="66" spans="1:20" outlineLevel="1">
      <c r="A66" s="157"/>
      <c r="B66" s="164" t="s">
        <v>211</v>
      </c>
      <c r="E66" s="155" t="s">
        <v>167</v>
      </c>
      <c r="F66" s="154"/>
      <c r="H66" s="154">
        <f t="shared" si="8"/>
        <v>0</v>
      </c>
      <c r="J66" s="153"/>
      <c r="K66" s="152" t="str">
        <f t="shared" si="9"/>
        <v/>
      </c>
      <c r="L66" s="151" t="e">
        <f t="shared" si="10"/>
        <v>#VALUE!</v>
      </c>
      <c r="N66" s="153"/>
      <c r="O66" s="152" t="str">
        <f t="shared" si="11"/>
        <v/>
      </c>
      <c r="P66" s="151" t="e">
        <f t="shared" si="12"/>
        <v>#VALUE!</v>
      </c>
      <c r="R66" s="152">
        <f t="shared" si="13"/>
        <v>0</v>
      </c>
      <c r="S66" s="152" t="str">
        <f t="shared" si="14"/>
        <v/>
      </c>
      <c r="T66" s="151" t="e">
        <f t="shared" si="15"/>
        <v>#VALUE!</v>
      </c>
    </row>
    <row r="67" spans="1:20" outlineLevel="1">
      <c r="A67" s="157" t="s">
        <v>165</v>
      </c>
      <c r="B67" s="156" t="s">
        <v>212</v>
      </c>
      <c r="E67" s="155" t="s">
        <v>150</v>
      </c>
      <c r="F67" s="154"/>
      <c r="H67" s="154">
        <f t="shared" si="8"/>
        <v>0</v>
      </c>
      <c r="J67" s="153"/>
      <c r="K67" s="152" t="str">
        <f t="shared" si="9"/>
        <v/>
      </c>
      <c r="L67" s="151" t="e">
        <f t="shared" si="10"/>
        <v>#VALUE!</v>
      </c>
      <c r="N67" s="153"/>
      <c r="O67" s="152" t="str">
        <f t="shared" si="11"/>
        <v/>
      </c>
      <c r="P67" s="151" t="e">
        <f t="shared" si="12"/>
        <v>#VALUE!</v>
      </c>
      <c r="R67" s="152">
        <f t="shared" si="13"/>
        <v>0</v>
      </c>
      <c r="S67" s="152" t="str">
        <f t="shared" si="14"/>
        <v/>
      </c>
      <c r="T67" s="151" t="e">
        <f t="shared" si="15"/>
        <v>#VALUE!</v>
      </c>
    </row>
    <row r="68" spans="1:20" outlineLevel="1">
      <c r="A68" s="157" t="s">
        <v>174</v>
      </c>
      <c r="B68" s="156" t="s">
        <v>213</v>
      </c>
      <c r="E68" s="155" t="s">
        <v>159</v>
      </c>
      <c r="F68" s="154"/>
      <c r="H68" s="154">
        <f t="shared" si="8"/>
        <v>0</v>
      </c>
      <c r="J68" s="153"/>
      <c r="K68" s="152" t="str">
        <f t="shared" si="9"/>
        <v/>
      </c>
      <c r="L68" s="151" t="e">
        <f t="shared" si="10"/>
        <v>#VALUE!</v>
      </c>
      <c r="N68" s="153"/>
      <c r="O68" s="152" t="str">
        <f t="shared" si="11"/>
        <v/>
      </c>
      <c r="P68" s="151" t="e">
        <f t="shared" si="12"/>
        <v>#VALUE!</v>
      </c>
      <c r="R68" s="152">
        <f t="shared" si="13"/>
        <v>0</v>
      </c>
      <c r="S68" s="152" t="str">
        <f t="shared" si="14"/>
        <v/>
      </c>
      <c r="T68" s="151" t="e">
        <f t="shared" si="15"/>
        <v>#VALUE!</v>
      </c>
    </row>
    <row r="69" spans="1:20" outlineLevel="1">
      <c r="A69" s="157" t="s">
        <v>176</v>
      </c>
      <c r="B69" s="156" t="s">
        <v>214</v>
      </c>
      <c r="E69" s="155" t="s">
        <v>159</v>
      </c>
      <c r="F69" s="154"/>
      <c r="H69" s="154">
        <f t="shared" si="8"/>
        <v>0</v>
      </c>
      <c r="J69" s="153"/>
      <c r="K69" s="152" t="str">
        <f t="shared" si="9"/>
        <v/>
      </c>
      <c r="L69" s="151" t="e">
        <f t="shared" si="10"/>
        <v>#VALUE!</v>
      </c>
      <c r="N69" s="153"/>
      <c r="O69" s="152" t="str">
        <f t="shared" si="11"/>
        <v/>
      </c>
      <c r="P69" s="151" t="e">
        <f t="shared" si="12"/>
        <v>#VALUE!</v>
      </c>
      <c r="R69" s="152">
        <f t="shared" si="13"/>
        <v>0</v>
      </c>
      <c r="S69" s="152" t="str">
        <f t="shared" si="14"/>
        <v/>
      </c>
      <c r="T69" s="151" t="e">
        <f t="shared" si="15"/>
        <v>#VALUE!</v>
      </c>
    </row>
    <row r="70" spans="1:20" outlineLevel="1">
      <c r="A70" s="157" t="s">
        <v>215</v>
      </c>
      <c r="B70" s="156" t="s">
        <v>216</v>
      </c>
      <c r="E70" s="155" t="s">
        <v>134</v>
      </c>
      <c r="F70" s="154"/>
      <c r="H70" s="154">
        <f t="shared" si="8"/>
        <v>0</v>
      </c>
      <c r="J70" s="153"/>
      <c r="K70" s="152" t="str">
        <f t="shared" si="9"/>
        <v/>
      </c>
      <c r="L70" s="151" t="e">
        <f t="shared" si="10"/>
        <v>#VALUE!</v>
      </c>
      <c r="N70" s="153"/>
      <c r="O70" s="152" t="str">
        <f t="shared" si="11"/>
        <v/>
      </c>
      <c r="P70" s="151" t="e">
        <f t="shared" si="12"/>
        <v>#VALUE!</v>
      </c>
      <c r="R70" s="152">
        <f t="shared" si="13"/>
        <v>0</v>
      </c>
      <c r="S70" s="152" t="str">
        <f t="shared" si="14"/>
        <v/>
      </c>
      <c r="T70" s="151" t="e">
        <f t="shared" si="15"/>
        <v>#VALUE!</v>
      </c>
    </row>
    <row r="71" spans="1:20" outlineLevel="1">
      <c r="A71" s="149" t="s">
        <v>217</v>
      </c>
      <c r="B71" s="12" t="s">
        <v>218</v>
      </c>
      <c r="E71" s="155"/>
      <c r="J71" s="153"/>
      <c r="K71" s="152"/>
      <c r="L71" s="151"/>
      <c r="N71" s="153"/>
      <c r="O71" s="152"/>
      <c r="P71" s="151"/>
      <c r="R71" s="152"/>
      <c r="S71" s="152"/>
      <c r="T71" s="151"/>
    </row>
    <row r="72" spans="1:20" outlineLevel="1">
      <c r="A72" s="157" t="s">
        <v>132</v>
      </c>
      <c r="B72" s="156" t="s">
        <v>219</v>
      </c>
      <c r="E72" s="155"/>
      <c r="J72" s="153"/>
      <c r="K72" s="152"/>
      <c r="L72" s="151"/>
      <c r="N72" s="153"/>
      <c r="O72" s="152"/>
      <c r="P72" s="151"/>
      <c r="R72" s="152"/>
      <c r="S72" s="152"/>
      <c r="T72" s="151"/>
    </row>
    <row r="73" spans="1:20" outlineLevel="1">
      <c r="A73" s="157"/>
      <c r="B73" s="164" t="s">
        <v>220</v>
      </c>
      <c r="E73" s="155" t="s">
        <v>167</v>
      </c>
      <c r="F73" s="158"/>
      <c r="H73" s="158">
        <f>D73*F73</f>
        <v>0</v>
      </c>
      <c r="J73" s="153"/>
      <c r="K73" s="152" t="str">
        <f>IF($F73="","",$F73*J73)</f>
        <v/>
      </c>
      <c r="L73" s="151" t="e">
        <f>IF($H73="","",K73/$H73)</f>
        <v>#VALUE!</v>
      </c>
      <c r="N73" s="153"/>
      <c r="O73" s="152" t="str">
        <f>IF($F73="","",$F73*N73)</f>
        <v/>
      </c>
      <c r="P73" s="151" t="e">
        <f>IF($H73="","",O73/$H73)</f>
        <v>#VALUE!</v>
      </c>
      <c r="R73" s="152">
        <f>J73+N73</f>
        <v>0</v>
      </c>
      <c r="S73" s="152" t="str">
        <f>IF($F73="","",$F73*R73)</f>
        <v/>
      </c>
      <c r="T73" s="151" t="e">
        <f>IF($H73="","",S73/$H73)</f>
        <v>#VALUE!</v>
      </c>
    </row>
    <row r="74" spans="1:20" outlineLevel="1">
      <c r="A74" s="157"/>
      <c r="B74" s="164" t="s">
        <v>220</v>
      </c>
      <c r="E74" s="155" t="s">
        <v>167</v>
      </c>
      <c r="F74" s="154"/>
      <c r="H74" s="154">
        <f>D74*F74</f>
        <v>0</v>
      </c>
      <c r="J74" s="153"/>
      <c r="K74" s="152" t="str">
        <f>IF($F74="","",$F74*J74)</f>
        <v/>
      </c>
      <c r="L74" s="151" t="e">
        <f>IF($H74="","",K74/$H74)</f>
        <v>#VALUE!</v>
      </c>
      <c r="N74" s="153"/>
      <c r="O74" s="152" t="str">
        <f>IF($F74="","",$F74*N74)</f>
        <v/>
      </c>
      <c r="P74" s="151" t="e">
        <f>IF($H74="","",O74/$H74)</f>
        <v>#VALUE!</v>
      </c>
      <c r="R74" s="152">
        <f>J74+N74</f>
        <v>0</v>
      </c>
      <c r="S74" s="152" t="str">
        <f>IF($F74="","",$F74*R74)</f>
        <v/>
      </c>
      <c r="T74" s="151" t="e">
        <f>IF($H74="","",S74/$H74)</f>
        <v>#VALUE!</v>
      </c>
    </row>
    <row r="75" spans="1:20" outlineLevel="1">
      <c r="A75" s="157" t="s">
        <v>138</v>
      </c>
      <c r="B75" s="156" t="s">
        <v>221</v>
      </c>
      <c r="E75" s="155" t="s">
        <v>167</v>
      </c>
      <c r="F75" s="154"/>
      <c r="H75" s="154">
        <f>D75*F75</f>
        <v>0</v>
      </c>
      <c r="J75" s="153"/>
      <c r="K75" s="152" t="str">
        <f>IF($F75="","",$F75*J75)</f>
        <v/>
      </c>
      <c r="L75" s="151" t="e">
        <f>IF($H75="","",K75/$H75)</f>
        <v>#VALUE!</v>
      </c>
      <c r="N75" s="153"/>
      <c r="O75" s="152" t="str">
        <f>IF($F75="","",$F75*N75)</f>
        <v/>
      </c>
      <c r="P75" s="151" t="e">
        <f>IF($H75="","",O75/$H75)</f>
        <v>#VALUE!</v>
      </c>
      <c r="R75" s="152">
        <f>J75+N75</f>
        <v>0</v>
      </c>
      <c r="S75" s="152" t="str">
        <f>IF($F75="","",$F75*R75)</f>
        <v/>
      </c>
      <c r="T75" s="151" t="e">
        <f>IF($H75="","",S75/$H75)</f>
        <v>#VALUE!</v>
      </c>
    </row>
    <row r="76" spans="1:20" outlineLevel="1">
      <c r="A76" s="157" t="s">
        <v>141</v>
      </c>
      <c r="B76" s="156" t="s">
        <v>222</v>
      </c>
      <c r="E76" s="155"/>
      <c r="J76" s="153"/>
      <c r="K76" s="152"/>
      <c r="L76" s="151"/>
      <c r="N76" s="153"/>
      <c r="O76" s="152"/>
      <c r="P76" s="151"/>
      <c r="R76" s="152"/>
      <c r="S76" s="152"/>
      <c r="T76" s="151"/>
    </row>
    <row r="77" spans="1:20" outlineLevel="1">
      <c r="A77" s="157"/>
      <c r="B77" s="164" t="s">
        <v>223</v>
      </c>
      <c r="E77" s="155" t="s">
        <v>140</v>
      </c>
      <c r="F77" s="158"/>
      <c r="H77" s="158">
        <f>D77*F77</f>
        <v>0</v>
      </c>
      <c r="J77" s="153"/>
      <c r="K77" s="152" t="str">
        <f>IF($F77="","",$F77*J77)</f>
        <v/>
      </c>
      <c r="L77" s="151" t="e">
        <f>IF($H77="","",K77/$H77)</f>
        <v>#VALUE!</v>
      </c>
      <c r="N77" s="153"/>
      <c r="O77" s="152" t="str">
        <f>IF($F77="","",$F77*N77)</f>
        <v/>
      </c>
      <c r="P77" s="151" t="e">
        <f>IF($H77="","",O77/$H77)</f>
        <v>#VALUE!</v>
      </c>
      <c r="R77" s="152">
        <f>J77+N77</f>
        <v>0</v>
      </c>
      <c r="S77" s="152" t="str">
        <f>IF($F77="","",$F77*R77)</f>
        <v/>
      </c>
      <c r="T77" s="151" t="e">
        <f>IF($H77="","",S77/$H77)</f>
        <v>#VALUE!</v>
      </c>
    </row>
    <row r="78" spans="1:20" outlineLevel="1">
      <c r="A78" s="157"/>
      <c r="B78" s="164" t="s">
        <v>224</v>
      </c>
      <c r="E78" s="155" t="s">
        <v>140</v>
      </c>
      <c r="F78" s="154"/>
      <c r="H78" s="154">
        <f>D78*F78</f>
        <v>0</v>
      </c>
      <c r="J78" s="153"/>
      <c r="K78" s="152" t="str">
        <f>IF($F78="","",$F78*J78)</f>
        <v/>
      </c>
      <c r="L78" s="151" t="e">
        <f>IF($H78="","",K78/$H78)</f>
        <v>#VALUE!</v>
      </c>
      <c r="N78" s="153"/>
      <c r="O78" s="152" t="str">
        <f>IF($F78="","",$F78*N78)</f>
        <v/>
      </c>
      <c r="P78" s="151" t="e">
        <f>IF($H78="","",O78/$H78)</f>
        <v>#VALUE!</v>
      </c>
      <c r="R78" s="152">
        <f>J78+N78</f>
        <v>0</v>
      </c>
      <c r="S78" s="152" t="str">
        <f>IF($F78="","",$F78*R78)</f>
        <v/>
      </c>
      <c r="T78" s="151" t="e">
        <f>IF($H78="","",S78/$H78)</f>
        <v>#VALUE!</v>
      </c>
    </row>
    <row r="79" spans="1:20" outlineLevel="1">
      <c r="A79" s="157" t="s">
        <v>165</v>
      </c>
      <c r="B79" s="156" t="s">
        <v>225</v>
      </c>
      <c r="E79" s="155" t="s">
        <v>140</v>
      </c>
      <c r="F79" s="154"/>
      <c r="H79" s="154">
        <f>D79*F79</f>
        <v>0</v>
      </c>
      <c r="J79" s="153"/>
      <c r="K79" s="152" t="str">
        <f>IF($F79="","",$F79*J79)</f>
        <v/>
      </c>
      <c r="L79" s="151" t="e">
        <f>IF($H79="","",K79/$H79)</f>
        <v>#VALUE!</v>
      </c>
      <c r="N79" s="153"/>
      <c r="O79" s="152" t="str">
        <f>IF($F79="","",$F79*N79)</f>
        <v/>
      </c>
      <c r="P79" s="151" t="e">
        <f>IF($H79="","",O79/$H79)</f>
        <v>#VALUE!</v>
      </c>
      <c r="R79" s="152">
        <f>J79+N79</f>
        <v>0</v>
      </c>
      <c r="S79" s="152" t="str">
        <f>IF($F79="","",$F79*R79)</f>
        <v/>
      </c>
      <c r="T79" s="151" t="e">
        <f>IF($H79="","",S79/$H79)</f>
        <v>#VALUE!</v>
      </c>
    </row>
    <row r="80" spans="1:20" outlineLevel="1">
      <c r="A80" s="157" t="s">
        <v>174</v>
      </c>
      <c r="B80" s="156" t="s">
        <v>226</v>
      </c>
      <c r="E80" s="155" t="s">
        <v>143</v>
      </c>
      <c r="F80" s="154"/>
      <c r="H80" s="154">
        <f>D80*F80</f>
        <v>0</v>
      </c>
      <c r="J80" s="153"/>
      <c r="K80" s="152" t="str">
        <f>IF($F80="","",$F80*J80)</f>
        <v/>
      </c>
      <c r="L80" s="151" t="e">
        <f>IF($H80="","",K80/$H80)</f>
        <v>#VALUE!</v>
      </c>
      <c r="N80" s="153"/>
      <c r="O80" s="152" t="str">
        <f>IF($F80="","",$F80*N80)</f>
        <v/>
      </c>
      <c r="P80" s="151" t="e">
        <f>IF($H80="","",O80/$H80)</f>
        <v>#VALUE!</v>
      </c>
      <c r="R80" s="152">
        <f>J80+N80</f>
        <v>0</v>
      </c>
      <c r="S80" s="152" t="str">
        <f>IF($F80="","",$F80*R80)</f>
        <v/>
      </c>
      <c r="T80" s="151" t="e">
        <f>IF($H80="","",S80/$H80)</f>
        <v>#VALUE!</v>
      </c>
    </row>
    <row r="81" spans="1:20" outlineLevel="1">
      <c r="A81" s="149" t="s">
        <v>227</v>
      </c>
      <c r="B81" s="12" t="s">
        <v>228</v>
      </c>
      <c r="E81" s="155"/>
      <c r="J81" s="153"/>
      <c r="K81" s="152"/>
      <c r="L81" s="151"/>
      <c r="N81" s="153"/>
      <c r="O81" s="152"/>
      <c r="P81" s="151"/>
      <c r="R81" s="152"/>
      <c r="S81" s="152"/>
      <c r="T81" s="151"/>
    </row>
    <row r="82" spans="1:20" outlineLevel="1">
      <c r="A82" s="157" t="s">
        <v>132</v>
      </c>
      <c r="B82" s="156" t="s">
        <v>229</v>
      </c>
      <c r="E82" s="155"/>
      <c r="J82" s="153"/>
      <c r="K82" s="152"/>
      <c r="L82" s="151"/>
      <c r="N82" s="153"/>
      <c r="O82" s="152"/>
      <c r="P82" s="151"/>
      <c r="R82" s="152"/>
      <c r="S82" s="152"/>
      <c r="T82" s="151"/>
    </row>
    <row r="83" spans="1:20" outlineLevel="1">
      <c r="A83" s="157"/>
      <c r="B83" s="164" t="s">
        <v>230</v>
      </c>
      <c r="E83" s="155" t="s">
        <v>167</v>
      </c>
      <c r="F83" s="158"/>
      <c r="H83" s="158">
        <f>D83*F83</f>
        <v>0</v>
      </c>
      <c r="J83" s="153"/>
      <c r="K83" s="152" t="str">
        <f>IF($F83="","",$F83*J83)</f>
        <v/>
      </c>
      <c r="L83" s="151" t="e">
        <f>IF($H83="","",K83/$H83)</f>
        <v>#VALUE!</v>
      </c>
      <c r="N83" s="153"/>
      <c r="O83" s="152" t="str">
        <f>IF($F83="","",$F83*N83)</f>
        <v/>
      </c>
      <c r="P83" s="151" t="e">
        <f>IF($H83="","",O83/$H83)</f>
        <v>#VALUE!</v>
      </c>
      <c r="R83" s="152">
        <f>J83+N83</f>
        <v>0</v>
      </c>
      <c r="S83" s="152" t="str">
        <f>IF($F83="","",$F83*R83)</f>
        <v/>
      </c>
      <c r="T83" s="151" t="e">
        <f>IF($H83="","",S83/$H83)</f>
        <v>#VALUE!</v>
      </c>
    </row>
    <row r="84" spans="1:20" outlineLevel="1">
      <c r="A84" s="157" t="s">
        <v>138</v>
      </c>
      <c r="B84" s="156" t="s">
        <v>231</v>
      </c>
      <c r="E84" s="155"/>
      <c r="J84" s="153"/>
      <c r="K84" s="152"/>
      <c r="L84" s="151"/>
      <c r="N84" s="153"/>
      <c r="O84" s="152"/>
      <c r="P84" s="151"/>
      <c r="R84" s="152"/>
      <c r="S84" s="152"/>
      <c r="T84" s="151"/>
    </row>
    <row r="85" spans="1:20" outlineLevel="1">
      <c r="A85" s="157"/>
      <c r="B85" s="164" t="s">
        <v>230</v>
      </c>
      <c r="E85" s="155" t="s">
        <v>136</v>
      </c>
      <c r="F85" s="158"/>
      <c r="H85" s="158">
        <f>D85*F85</f>
        <v>0</v>
      </c>
      <c r="J85" s="153"/>
      <c r="K85" s="152" t="str">
        <f>IF($F85="","",$F85*J85)</f>
        <v/>
      </c>
      <c r="L85" s="151" t="e">
        <f>IF($H85="","",K85/$H85)</f>
        <v>#VALUE!</v>
      </c>
      <c r="N85" s="153"/>
      <c r="O85" s="152" t="str">
        <f>IF($F85="","",$F85*N85)</f>
        <v/>
      </c>
      <c r="P85" s="151" t="e">
        <f>IF($H85="","",O85/$H85)</f>
        <v>#VALUE!</v>
      </c>
      <c r="R85" s="152">
        <f>J85+N85</f>
        <v>0</v>
      </c>
      <c r="S85" s="152" t="str">
        <f>IF($F85="","",$F85*R85)</f>
        <v/>
      </c>
      <c r="T85" s="151" t="e">
        <f>IF($H85="","",S85/$H85)</f>
        <v>#VALUE!</v>
      </c>
    </row>
    <row r="86" spans="1:20" outlineLevel="1">
      <c r="A86" s="157" t="s">
        <v>141</v>
      </c>
      <c r="B86" s="156" t="s">
        <v>232</v>
      </c>
      <c r="E86" s="155"/>
      <c r="J86" s="153"/>
      <c r="K86" s="152"/>
      <c r="L86" s="151"/>
      <c r="N86" s="153"/>
      <c r="O86" s="152"/>
      <c r="P86" s="151"/>
      <c r="R86" s="152"/>
      <c r="S86" s="152"/>
      <c r="T86" s="151"/>
    </row>
    <row r="87" spans="1:20" outlineLevel="1">
      <c r="A87" s="157"/>
      <c r="B87" s="164" t="s">
        <v>230</v>
      </c>
      <c r="E87" s="155" t="s">
        <v>136</v>
      </c>
      <c r="F87" s="158"/>
      <c r="H87" s="158">
        <f>D87*F87</f>
        <v>0</v>
      </c>
      <c r="J87" s="153"/>
      <c r="K87" s="152" t="str">
        <f>IF($F87="","",$F87*J87)</f>
        <v/>
      </c>
      <c r="L87" s="151" t="e">
        <f>IF($H87="","",K87/$H87)</f>
        <v>#VALUE!</v>
      </c>
      <c r="N87" s="153"/>
      <c r="O87" s="152" t="str">
        <f>IF($F87="","",$F87*N87)</f>
        <v/>
      </c>
      <c r="P87" s="151" t="e">
        <f>IF($H87="","",O87/$H87)</f>
        <v>#VALUE!</v>
      </c>
      <c r="R87" s="152">
        <f>J87+N87</f>
        <v>0</v>
      </c>
      <c r="S87" s="152" t="str">
        <f>IF($F87="","",$F87*R87)</f>
        <v/>
      </c>
      <c r="T87" s="151" t="e">
        <f>IF($H87="","",S87/$H87)</f>
        <v>#VALUE!</v>
      </c>
    </row>
    <row r="88" spans="1:20" outlineLevel="1">
      <c r="A88" s="157" t="s">
        <v>165</v>
      </c>
      <c r="B88" s="156" t="s">
        <v>233</v>
      </c>
      <c r="E88" s="155"/>
      <c r="J88" s="153"/>
      <c r="K88" s="152"/>
      <c r="L88" s="151"/>
      <c r="N88" s="153"/>
      <c r="O88" s="152"/>
      <c r="P88" s="151"/>
      <c r="R88" s="152"/>
      <c r="S88" s="152"/>
      <c r="T88" s="151"/>
    </row>
    <row r="89" spans="1:20" outlineLevel="1">
      <c r="A89" s="157"/>
      <c r="B89" s="164" t="s">
        <v>230</v>
      </c>
      <c r="E89" s="155" t="s">
        <v>136</v>
      </c>
      <c r="F89" s="158"/>
      <c r="H89" s="158">
        <f>D89*F89</f>
        <v>0</v>
      </c>
      <c r="J89" s="153"/>
      <c r="K89" s="152" t="str">
        <f>IF($F89="","",$F89*J89)</f>
        <v/>
      </c>
      <c r="L89" s="151" t="e">
        <f>IF($H89="","",K89/$H89)</f>
        <v>#VALUE!</v>
      </c>
      <c r="N89" s="153"/>
      <c r="O89" s="152" t="str">
        <f>IF($F89="","",$F89*N89)</f>
        <v/>
      </c>
      <c r="P89" s="151" t="e">
        <f>IF($H89="","",O89/$H89)</f>
        <v>#VALUE!</v>
      </c>
      <c r="R89" s="152">
        <f>J89+N89</f>
        <v>0</v>
      </c>
      <c r="S89" s="152" t="str">
        <f>IF($F89="","",$F89*R89)</f>
        <v/>
      </c>
      <c r="T89" s="151" t="e">
        <f>IF($H89="","",S89/$H89)</f>
        <v>#VALUE!</v>
      </c>
    </row>
    <row r="90" spans="1:20" outlineLevel="1">
      <c r="A90" s="157" t="s">
        <v>174</v>
      </c>
      <c r="B90" s="156" t="s">
        <v>234</v>
      </c>
      <c r="E90" s="155" t="s">
        <v>143</v>
      </c>
      <c r="F90" s="154"/>
      <c r="H90" s="154">
        <f>D90*F90</f>
        <v>0</v>
      </c>
      <c r="J90" s="153"/>
      <c r="K90" s="152" t="str">
        <f>IF($F90="","",$F90*J90)</f>
        <v/>
      </c>
      <c r="L90" s="151" t="e">
        <f>IF($H90="","",K90/$H90)</f>
        <v>#VALUE!</v>
      </c>
      <c r="N90" s="153"/>
      <c r="O90" s="152" t="str">
        <f>IF($F90="","",$F90*N90)</f>
        <v/>
      </c>
      <c r="P90" s="151" t="e">
        <f>IF($H90="","",O90/$H90)</f>
        <v>#VALUE!</v>
      </c>
      <c r="R90" s="152">
        <f>J90+N90</f>
        <v>0</v>
      </c>
      <c r="S90" s="152" t="str">
        <f>IF($F90="","",$F90*R90)</f>
        <v/>
      </c>
      <c r="T90" s="151" t="e">
        <f>IF($H90="","",S90/$H90)</f>
        <v>#VALUE!</v>
      </c>
    </row>
    <row r="91" spans="1:20" outlineLevel="1">
      <c r="A91" s="157" t="s">
        <v>176</v>
      </c>
      <c r="B91" s="156" t="s">
        <v>235</v>
      </c>
      <c r="E91" s="155" t="s">
        <v>143</v>
      </c>
      <c r="F91" s="154"/>
      <c r="H91" s="154">
        <f>D91*F91</f>
        <v>0</v>
      </c>
      <c r="J91" s="153"/>
      <c r="K91" s="152" t="str">
        <f>IF($F91="","",$F91*J91)</f>
        <v/>
      </c>
      <c r="L91" s="151" t="e">
        <f>IF($H91="","",K91/$H91)</f>
        <v>#VALUE!</v>
      </c>
      <c r="N91" s="153"/>
      <c r="O91" s="152" t="str">
        <f>IF($F91="","",$F91*N91)</f>
        <v/>
      </c>
      <c r="P91" s="151" t="e">
        <f>IF($H91="","",O91/$H91)</f>
        <v>#VALUE!</v>
      </c>
      <c r="R91" s="152">
        <f>J91+N91</f>
        <v>0</v>
      </c>
      <c r="S91" s="152" t="str">
        <f>IF($F91="","",$F91*R91)</f>
        <v/>
      </c>
      <c r="T91" s="151" t="e">
        <f>IF($H91="","",S91/$H91)</f>
        <v>#VALUE!</v>
      </c>
    </row>
    <row r="92" spans="1:20" ht="6" customHeight="1" outlineLevel="1"/>
    <row r="93" spans="1:20" ht="15.75">
      <c r="B93" s="150" t="str">
        <f>"Kafli "&amp;A58&amp;" "&amp;B58&amp;" samtals:"</f>
        <v>Kafli 8.3 LAGNIR samtals:</v>
      </c>
      <c r="C93" s="12" t="s">
        <v>183</v>
      </c>
      <c r="H93" s="51">
        <f>SUM(H59:H91)</f>
        <v>0</v>
      </c>
      <c r="K93" s="51">
        <f>SUM(K59:K91)</f>
        <v>0</v>
      </c>
      <c r="L93" s="93" t="e">
        <f>IF($H93="","",K93/$H93)</f>
        <v>#DIV/0!</v>
      </c>
      <c r="O93" s="51">
        <f>SUM(O59:O91)</f>
        <v>0</v>
      </c>
      <c r="P93" s="93" t="e">
        <f>IF($H93="","",O93/$H93)</f>
        <v>#DIV/0!</v>
      </c>
      <c r="S93" s="51">
        <f>SUM(S59:S91)</f>
        <v>0</v>
      </c>
      <c r="T93" s="93" t="e">
        <f>IF($H93="","",S93/$H93)</f>
        <v>#DIV/0!</v>
      </c>
    </row>
    <row r="94" spans="1:20" ht="6" customHeight="1">
      <c r="B94" s="150"/>
      <c r="H94" s="51"/>
      <c r="K94" s="51"/>
      <c r="L94" s="93"/>
      <c r="O94" s="51"/>
      <c r="P94" s="93"/>
      <c r="S94" s="51"/>
      <c r="T94" s="93"/>
    </row>
    <row r="95" spans="1:20">
      <c r="A95" s="161" t="s">
        <v>236</v>
      </c>
      <c r="B95" s="160" t="s">
        <v>237</v>
      </c>
      <c r="E95" s="155"/>
      <c r="J95" s="152"/>
      <c r="K95" s="152" t="str">
        <f>IF($F95="","",$F95*J95)</f>
        <v/>
      </c>
      <c r="L95" s="152" t="str">
        <f>IF($H95="","",K95/$H95)</f>
        <v/>
      </c>
      <c r="N95" s="152"/>
      <c r="O95" s="152" t="str">
        <f>IF($F95="","",$F95*N95)</f>
        <v/>
      </c>
      <c r="P95" s="152" t="str">
        <f>IF($H95="","",O95/$H95)</f>
        <v/>
      </c>
      <c r="R95" s="152" t="str">
        <f>IF($N95="","",J95+Q95)</f>
        <v/>
      </c>
      <c r="S95" s="152" t="str">
        <f>IF($F95="","",$F95*R95)</f>
        <v/>
      </c>
      <c r="T95" s="152" t="str">
        <f>IF($H95="","",S95/$H95)</f>
        <v/>
      </c>
    </row>
    <row r="96" spans="1:20" outlineLevel="1">
      <c r="A96" s="149" t="s">
        <v>238</v>
      </c>
      <c r="B96" s="12" t="s">
        <v>239</v>
      </c>
      <c r="E96" s="155"/>
      <c r="J96" s="153"/>
      <c r="K96" s="152"/>
      <c r="L96" s="151"/>
      <c r="N96" s="153"/>
      <c r="O96" s="152"/>
      <c r="P96" s="151"/>
      <c r="R96" s="152"/>
      <c r="S96" s="152"/>
      <c r="T96" s="151"/>
    </row>
    <row r="97" spans="1:20" outlineLevel="1">
      <c r="A97" s="157" t="s">
        <v>132</v>
      </c>
      <c r="B97" s="156" t="s">
        <v>240</v>
      </c>
      <c r="E97" s="155" t="s">
        <v>167</v>
      </c>
      <c r="F97" s="158"/>
      <c r="H97" s="158">
        <f>D97*F97</f>
        <v>0</v>
      </c>
      <c r="J97" s="153"/>
      <c r="K97" s="152" t="str">
        <f>IF($F97="","",$F97*J97)</f>
        <v/>
      </c>
      <c r="L97" s="151" t="e">
        <f>IF($H97="","",K97/$H97)</f>
        <v>#VALUE!</v>
      </c>
      <c r="N97" s="153"/>
      <c r="O97" s="152" t="str">
        <f>IF($F97="","",$F97*N97)</f>
        <v/>
      </c>
      <c r="P97" s="151" t="e">
        <f>IF($H97="","",O97/$H97)</f>
        <v>#VALUE!</v>
      </c>
      <c r="R97" s="152">
        <f>J97+N97</f>
        <v>0</v>
      </c>
      <c r="S97" s="152" t="str">
        <f>IF($F97="","",$F97*R97)</f>
        <v/>
      </c>
      <c r="T97" s="151" t="e">
        <f>IF($H97="","",S97/$H97)</f>
        <v>#VALUE!</v>
      </c>
    </row>
    <row r="98" spans="1:20" outlineLevel="1">
      <c r="A98" s="157" t="s">
        <v>138</v>
      </c>
      <c r="B98" s="156" t="s">
        <v>241</v>
      </c>
      <c r="C98" s="159"/>
      <c r="D98" s="159"/>
      <c r="E98" s="168"/>
      <c r="F98" s="159"/>
      <c r="G98" s="159"/>
      <c r="H98" s="159"/>
      <c r="I98" s="159"/>
      <c r="J98" s="167"/>
      <c r="K98" s="166"/>
      <c r="L98" s="165"/>
      <c r="M98" s="159"/>
      <c r="N98" s="167"/>
      <c r="O98" s="166"/>
      <c r="P98" s="165"/>
      <c r="Q98" s="159"/>
      <c r="R98" s="152"/>
      <c r="S98" s="166"/>
      <c r="T98" s="165"/>
    </row>
    <row r="99" spans="1:20" outlineLevel="1">
      <c r="A99" s="157"/>
      <c r="B99" s="164" t="s">
        <v>242</v>
      </c>
      <c r="E99" s="155" t="s">
        <v>167</v>
      </c>
      <c r="F99" s="158"/>
      <c r="H99" s="158">
        <f>D99*F99</f>
        <v>0</v>
      </c>
      <c r="J99" s="153"/>
      <c r="K99" s="152" t="str">
        <f>IF($F99="","",$F99*J99)</f>
        <v/>
      </c>
      <c r="L99" s="151" t="e">
        <f>IF($H99="","",K99/$H99)</f>
        <v>#VALUE!</v>
      </c>
      <c r="N99" s="153"/>
      <c r="O99" s="152" t="str">
        <f>IF($F99="","",$F99*N99)</f>
        <v/>
      </c>
      <c r="P99" s="151" t="e">
        <f>IF($H99="","",O99/$H99)</f>
        <v>#VALUE!</v>
      </c>
      <c r="R99" s="152">
        <f>J99+N99</f>
        <v>0</v>
      </c>
      <c r="S99" s="152" t="str">
        <f>IF($F99="","",$F99*R99)</f>
        <v/>
      </c>
      <c r="T99" s="151" t="e">
        <f>IF($H99="","",S99/$H99)</f>
        <v>#VALUE!</v>
      </c>
    </row>
    <row r="100" spans="1:20" outlineLevel="1">
      <c r="A100" s="157"/>
      <c r="B100" s="164" t="s">
        <v>243</v>
      </c>
      <c r="E100" s="155" t="s">
        <v>140</v>
      </c>
      <c r="F100" s="154"/>
      <c r="H100" s="154">
        <f>D100*F100</f>
        <v>0</v>
      </c>
      <c r="J100" s="153"/>
      <c r="K100" s="152" t="str">
        <f>IF($F100="","",$F100*J100)</f>
        <v/>
      </c>
      <c r="L100" s="151" t="e">
        <f>IF($H100="","",K100/$H100)</f>
        <v>#VALUE!</v>
      </c>
      <c r="N100" s="153"/>
      <c r="O100" s="152" t="str">
        <f>IF($F100="","",$F100*N100)</f>
        <v/>
      </c>
      <c r="P100" s="151" t="e">
        <f>IF($H100="","",O100/$H100)</f>
        <v>#VALUE!</v>
      </c>
      <c r="R100" s="152">
        <f>J100+N100</f>
        <v>0</v>
      </c>
      <c r="S100" s="152" t="str">
        <f>IF($F100="","",$F100*R100)</f>
        <v/>
      </c>
      <c r="T100" s="151" t="e">
        <f>IF($H100="","",S100/$H100)</f>
        <v>#VALUE!</v>
      </c>
    </row>
    <row r="101" spans="1:20" outlineLevel="1">
      <c r="A101" s="157" t="s">
        <v>141</v>
      </c>
      <c r="B101" s="156" t="s">
        <v>244</v>
      </c>
      <c r="E101" s="155" t="s">
        <v>167</v>
      </c>
      <c r="F101" s="154"/>
      <c r="H101" s="154">
        <f>D101*F101</f>
        <v>0</v>
      </c>
      <c r="J101" s="153"/>
      <c r="K101" s="152" t="str">
        <f>IF($F101="","",$F101*J101)</f>
        <v/>
      </c>
      <c r="L101" s="151" t="e">
        <f>IF($H101="","",K101/$H101)</f>
        <v>#VALUE!</v>
      </c>
      <c r="N101" s="153"/>
      <c r="O101" s="152" t="str">
        <f>IF($F101="","",$F101*N101)</f>
        <v/>
      </c>
      <c r="P101" s="151" t="e">
        <f>IF($H101="","",O101/$H101)</f>
        <v>#VALUE!</v>
      </c>
      <c r="R101" s="152">
        <f>J101+N101</f>
        <v>0</v>
      </c>
      <c r="S101" s="152" t="str">
        <f>IF($F101="","",$F101*R101)</f>
        <v/>
      </c>
      <c r="T101" s="151" t="e">
        <f>IF($H101="","",S101/$H101)</f>
        <v>#VALUE!</v>
      </c>
    </row>
    <row r="102" spans="1:20" outlineLevel="1">
      <c r="A102" s="157" t="s">
        <v>165</v>
      </c>
      <c r="B102" s="156" t="s">
        <v>245</v>
      </c>
      <c r="E102" s="155" t="s">
        <v>167</v>
      </c>
      <c r="F102" s="154"/>
      <c r="H102" s="154">
        <f>D102*F102</f>
        <v>0</v>
      </c>
      <c r="J102" s="153"/>
      <c r="K102" s="152" t="str">
        <f>IF($F102="","",$F102*J102)</f>
        <v/>
      </c>
      <c r="L102" s="151" t="e">
        <f>IF($H102="","",K102/$H102)</f>
        <v>#VALUE!</v>
      </c>
      <c r="N102" s="153"/>
      <c r="O102" s="152" t="str">
        <f>IF($F102="","",$F102*N102)</f>
        <v/>
      </c>
      <c r="P102" s="151" t="e">
        <f>IF($H102="","",O102/$H102)</f>
        <v>#VALUE!</v>
      </c>
      <c r="R102" s="152">
        <f>J102+N102</f>
        <v>0</v>
      </c>
      <c r="S102" s="152" t="str">
        <f>IF($F102="","",$F102*R102)</f>
        <v/>
      </c>
      <c r="T102" s="151" t="e">
        <f>IF($H102="","",S102/$H102)</f>
        <v>#VALUE!</v>
      </c>
    </row>
    <row r="103" spans="1:20" outlineLevel="1">
      <c r="A103" s="157" t="s">
        <v>174</v>
      </c>
      <c r="B103" s="156" t="s">
        <v>246</v>
      </c>
      <c r="E103" s="155" t="s">
        <v>140</v>
      </c>
      <c r="F103" s="154"/>
      <c r="H103" s="154">
        <f>D103*F103</f>
        <v>0</v>
      </c>
      <c r="J103" s="153"/>
      <c r="K103" s="152" t="str">
        <f>IF($F103="","",$F103*J103)</f>
        <v/>
      </c>
      <c r="L103" s="151" t="e">
        <f>IF($H103="","",K103/$H103)</f>
        <v>#VALUE!</v>
      </c>
      <c r="N103" s="153"/>
      <c r="O103" s="152" t="str">
        <f>IF($F103="","",$F103*N103)</f>
        <v/>
      </c>
      <c r="P103" s="151" t="e">
        <f>IF($H103="","",O103/$H103)</f>
        <v>#VALUE!</v>
      </c>
      <c r="R103" s="152">
        <f>J103+N103</f>
        <v>0</v>
      </c>
      <c r="S103" s="152" t="str">
        <f>IF($F103="","",$F103*R103)</f>
        <v/>
      </c>
      <c r="T103" s="151" t="e">
        <f>IF($H103="","",S103/$H103)</f>
        <v>#VALUE!</v>
      </c>
    </row>
    <row r="104" spans="1:20" outlineLevel="1">
      <c r="A104" s="163" t="s">
        <v>247</v>
      </c>
      <c r="B104" s="12" t="s">
        <v>248</v>
      </c>
      <c r="E104" s="155"/>
      <c r="J104" s="153"/>
      <c r="K104" s="152"/>
      <c r="L104" s="151"/>
      <c r="N104" s="153"/>
      <c r="O104" s="152"/>
      <c r="P104" s="151"/>
      <c r="R104" s="152"/>
      <c r="S104" s="152"/>
      <c r="T104" s="151"/>
    </row>
    <row r="105" spans="1:20" outlineLevel="1">
      <c r="A105" s="157" t="s">
        <v>132</v>
      </c>
      <c r="B105" s="156" t="s">
        <v>249</v>
      </c>
      <c r="E105" s="155" t="s">
        <v>167</v>
      </c>
      <c r="F105" s="158"/>
      <c r="H105" s="158">
        <f>D105*F105</f>
        <v>0</v>
      </c>
      <c r="J105" s="153"/>
      <c r="K105" s="152" t="str">
        <f>IF($F105="","",$F105*J105)</f>
        <v/>
      </c>
      <c r="L105" s="151" t="e">
        <f>IF($H105="","",K105/$H105)</f>
        <v>#VALUE!</v>
      </c>
      <c r="N105" s="153"/>
      <c r="O105" s="152" t="str">
        <f>IF($F105="","",$F105*N105)</f>
        <v/>
      </c>
      <c r="P105" s="151" t="e">
        <f>IF($H105="","",O105/$H105)</f>
        <v>#VALUE!</v>
      </c>
      <c r="R105" s="152">
        <f>J105+N105</f>
        <v>0</v>
      </c>
      <c r="S105" s="152" t="str">
        <f>IF($F105="","",$F105*R105)</f>
        <v/>
      </c>
      <c r="T105" s="151" t="e">
        <f>IF($H105="","",S105/$H105)</f>
        <v>#VALUE!</v>
      </c>
    </row>
    <row r="106" spans="1:20" outlineLevel="1">
      <c r="A106" s="157" t="s">
        <v>138</v>
      </c>
      <c r="B106" s="156" t="s">
        <v>250</v>
      </c>
      <c r="E106" s="155" t="s">
        <v>167</v>
      </c>
      <c r="F106" s="154"/>
      <c r="H106" s="154">
        <f>D106*F106</f>
        <v>0</v>
      </c>
      <c r="J106" s="153"/>
      <c r="K106" s="152" t="str">
        <f>IF($F106="","",$F106*J106)</f>
        <v/>
      </c>
      <c r="L106" s="151" t="e">
        <f>IF($H106="","",K106/$H106)</f>
        <v>#VALUE!</v>
      </c>
      <c r="N106" s="153"/>
      <c r="O106" s="152" t="str">
        <f>IF($F106="","",$F106*N106)</f>
        <v/>
      </c>
      <c r="P106" s="151" t="e">
        <f>IF($H106="","",O106/$H106)</f>
        <v>#VALUE!</v>
      </c>
      <c r="R106" s="152">
        <f>J106+N106</f>
        <v>0</v>
      </c>
      <c r="S106" s="152" t="str">
        <f>IF($F106="","",$F106*R106)</f>
        <v/>
      </c>
      <c r="T106" s="151" t="e">
        <f>IF($H106="","",S106/$H106)</f>
        <v>#VALUE!</v>
      </c>
    </row>
    <row r="107" spans="1:20" outlineLevel="1">
      <c r="A107" s="157" t="s">
        <v>141</v>
      </c>
      <c r="B107" s="156" t="s">
        <v>251</v>
      </c>
      <c r="E107" s="155" t="s">
        <v>167</v>
      </c>
      <c r="F107" s="154"/>
      <c r="H107" s="154">
        <f>D107*F107</f>
        <v>0</v>
      </c>
      <c r="J107" s="153"/>
      <c r="K107" s="152" t="str">
        <f>IF($F107="","",$F107*J107)</f>
        <v/>
      </c>
      <c r="L107" s="151" t="e">
        <f>IF($H107="","",K107/$H107)</f>
        <v>#VALUE!</v>
      </c>
      <c r="N107" s="153"/>
      <c r="O107" s="152" t="str">
        <f>IF($F107="","",$F107*N107)</f>
        <v/>
      </c>
      <c r="P107" s="151" t="e">
        <f>IF($H107="","",O107/$H107)</f>
        <v>#VALUE!</v>
      </c>
      <c r="R107" s="152">
        <f>J107+N107</f>
        <v>0</v>
      </c>
      <c r="S107" s="152" t="str">
        <f>IF($F107="","",$F107*R107)</f>
        <v/>
      </c>
      <c r="T107" s="151" t="e">
        <f>IF($H107="","",S107/$H107)</f>
        <v>#VALUE!</v>
      </c>
    </row>
    <row r="108" spans="1:20" outlineLevel="1">
      <c r="A108" s="149" t="s">
        <v>252</v>
      </c>
      <c r="B108" s="12" t="s">
        <v>253</v>
      </c>
      <c r="E108" s="155"/>
      <c r="J108" s="153"/>
      <c r="K108" s="152"/>
      <c r="L108" s="151"/>
      <c r="N108" s="153"/>
      <c r="O108" s="152"/>
      <c r="P108" s="151"/>
      <c r="R108" s="152"/>
      <c r="S108" s="152"/>
      <c r="T108" s="151"/>
    </row>
    <row r="109" spans="1:20" outlineLevel="1">
      <c r="A109" s="157"/>
      <c r="B109" s="156" t="s">
        <v>254</v>
      </c>
      <c r="E109" s="155" t="s">
        <v>136</v>
      </c>
      <c r="F109" s="158"/>
      <c r="H109" s="158">
        <f>D109*F109</f>
        <v>0</v>
      </c>
      <c r="J109" s="153"/>
      <c r="K109" s="152" t="str">
        <f>IF($F109="","",$F109*J109)</f>
        <v/>
      </c>
      <c r="L109" s="151" t="e">
        <f>IF($H109="","",K109/$H109)</f>
        <v>#VALUE!</v>
      </c>
      <c r="N109" s="153"/>
      <c r="O109" s="152" t="str">
        <f>IF($F109="","",$F109*N109)</f>
        <v/>
      </c>
      <c r="P109" s="151" t="e">
        <f>IF($H109="","",O109/$H109)</f>
        <v>#VALUE!</v>
      </c>
      <c r="R109" s="152">
        <f>J109+N109</f>
        <v>0</v>
      </c>
      <c r="S109" s="152" t="str">
        <f>IF($F109="","",$F109*R109)</f>
        <v/>
      </c>
      <c r="T109" s="151" t="e">
        <f>IF($H109="","",S109/$H109)</f>
        <v>#VALUE!</v>
      </c>
    </row>
    <row r="110" spans="1:20" outlineLevel="1">
      <c r="A110" s="157"/>
      <c r="B110" s="156" t="s">
        <v>254</v>
      </c>
      <c r="E110" s="155" t="s">
        <v>136</v>
      </c>
      <c r="F110" s="154"/>
      <c r="H110" s="154">
        <f>D110*F110</f>
        <v>0</v>
      </c>
      <c r="J110" s="153"/>
      <c r="K110" s="152" t="str">
        <f>IF($F110="","",$F110*J110)</f>
        <v/>
      </c>
      <c r="L110" s="151" t="e">
        <f>IF($H110="","",K110/$H110)</f>
        <v>#VALUE!</v>
      </c>
      <c r="N110" s="153"/>
      <c r="O110" s="152" t="str">
        <f>IF($F110="","",$F110*N110)</f>
        <v/>
      </c>
      <c r="P110" s="151" t="e">
        <f>IF($H110="","",O110/$H110)</f>
        <v>#VALUE!</v>
      </c>
      <c r="R110" s="152">
        <f>J110+N110</f>
        <v>0</v>
      </c>
      <c r="S110" s="152" t="str">
        <f>IF($F110="","",$F110*R110)</f>
        <v/>
      </c>
      <c r="T110" s="151" t="e">
        <f>IF($H110="","",S110/$H110)</f>
        <v>#VALUE!</v>
      </c>
    </row>
    <row r="111" spans="1:20" outlineLevel="1">
      <c r="A111" s="163" t="s">
        <v>255</v>
      </c>
      <c r="B111" s="12" t="s">
        <v>256</v>
      </c>
      <c r="E111" s="155"/>
      <c r="J111" s="153"/>
      <c r="K111" s="152"/>
      <c r="L111" s="151"/>
      <c r="N111" s="153"/>
      <c r="O111" s="152"/>
      <c r="P111" s="151"/>
      <c r="R111" s="152"/>
      <c r="S111" s="152"/>
      <c r="T111" s="151"/>
    </row>
    <row r="112" spans="1:20" outlineLevel="1">
      <c r="A112" s="157"/>
      <c r="B112" s="156" t="s">
        <v>257</v>
      </c>
      <c r="E112" s="155" t="s">
        <v>136</v>
      </c>
      <c r="F112" s="158"/>
      <c r="H112" s="158">
        <f>D112*F112</f>
        <v>0</v>
      </c>
      <c r="J112" s="153"/>
      <c r="K112" s="152" t="str">
        <f>IF($F112="","",$F112*J112)</f>
        <v/>
      </c>
      <c r="L112" s="151" t="e">
        <f>IF($H112="","",K112/$H112)</f>
        <v>#VALUE!</v>
      </c>
      <c r="N112" s="153"/>
      <c r="O112" s="152" t="str">
        <f>IF($F112="","",$F112*N112)</f>
        <v/>
      </c>
      <c r="P112" s="151" t="e">
        <f>IF($H112="","",O112/$H112)</f>
        <v>#VALUE!</v>
      </c>
      <c r="R112" s="152">
        <f>J112+N112</f>
        <v>0</v>
      </c>
      <c r="S112" s="152" t="str">
        <f>IF($F112="","",$F112*R112)</f>
        <v/>
      </c>
      <c r="T112" s="151" t="e">
        <f>IF($H112="","",S112/$H112)</f>
        <v>#VALUE!</v>
      </c>
    </row>
    <row r="113" spans="1:20" outlineLevel="1">
      <c r="A113" s="157"/>
      <c r="B113" s="156" t="s">
        <v>257</v>
      </c>
      <c r="E113" s="155" t="s">
        <v>136</v>
      </c>
      <c r="F113" s="154"/>
      <c r="H113" s="154">
        <f>D113*F113</f>
        <v>0</v>
      </c>
      <c r="J113" s="153"/>
      <c r="K113" s="152" t="str">
        <f>IF($F113="","",$F113*J113)</f>
        <v/>
      </c>
      <c r="L113" s="151" t="e">
        <f>IF($H113="","",K113/$H113)</f>
        <v>#VALUE!</v>
      </c>
      <c r="N113" s="153"/>
      <c r="O113" s="152" t="str">
        <f>IF($F113="","",$F113*N113)</f>
        <v/>
      </c>
      <c r="P113" s="151" t="e">
        <f>IF($H113="","",O113/$H113)</f>
        <v>#VALUE!</v>
      </c>
      <c r="R113" s="152">
        <f>J113+N113</f>
        <v>0</v>
      </c>
      <c r="S113" s="152" t="str">
        <f>IF($F113="","",$F113*R113)</f>
        <v/>
      </c>
      <c r="T113" s="151" t="e">
        <f>IF($H113="","",S113/$H113)</f>
        <v>#VALUE!</v>
      </c>
    </row>
    <row r="114" spans="1:20" outlineLevel="1">
      <c r="A114" s="163" t="s">
        <v>258</v>
      </c>
      <c r="B114" s="12" t="s">
        <v>259</v>
      </c>
      <c r="E114" s="155"/>
      <c r="J114" s="153"/>
      <c r="K114" s="152"/>
      <c r="L114" s="151"/>
      <c r="N114" s="153"/>
      <c r="O114" s="152"/>
      <c r="P114" s="151"/>
      <c r="R114" s="152"/>
      <c r="S114" s="152"/>
      <c r="T114" s="151"/>
    </row>
    <row r="115" spans="1:20" outlineLevel="1">
      <c r="A115" s="157" t="s">
        <v>132</v>
      </c>
      <c r="B115" s="156" t="s">
        <v>260</v>
      </c>
      <c r="E115" s="155" t="s">
        <v>136</v>
      </c>
      <c r="F115" s="158"/>
      <c r="H115" s="158">
        <f>D115*F115</f>
        <v>0</v>
      </c>
      <c r="J115" s="153"/>
      <c r="K115" s="152" t="str">
        <f>IF($F115="","",$F115*J115)</f>
        <v/>
      </c>
      <c r="L115" s="151" t="e">
        <f>IF($H115="","",K115/$H115)</f>
        <v>#VALUE!</v>
      </c>
      <c r="N115" s="153"/>
      <c r="O115" s="152" t="str">
        <f>IF($F115="","",$F115*N115)</f>
        <v/>
      </c>
      <c r="P115" s="151" t="e">
        <f>IF($H115="","",O115/$H115)</f>
        <v>#VALUE!</v>
      </c>
      <c r="R115" s="152">
        <f>J115+N115</f>
        <v>0</v>
      </c>
      <c r="S115" s="152" t="str">
        <f>IF($F115="","",$F115*R115)</f>
        <v/>
      </c>
      <c r="T115" s="151" t="e">
        <f>IF($H115="","",S115/$H115)</f>
        <v>#VALUE!</v>
      </c>
    </row>
    <row r="116" spans="1:20" outlineLevel="1">
      <c r="A116" s="157" t="s">
        <v>138</v>
      </c>
      <c r="B116" s="156" t="s">
        <v>261</v>
      </c>
      <c r="E116" s="155" t="s">
        <v>136</v>
      </c>
      <c r="F116" s="154"/>
      <c r="H116" s="154">
        <f>D116*F116</f>
        <v>0</v>
      </c>
      <c r="J116" s="153"/>
      <c r="K116" s="152" t="str">
        <f>IF($F116="","",$F116*J116)</f>
        <v/>
      </c>
      <c r="L116" s="151" t="e">
        <f>IF($H116="","",K116/$H116)</f>
        <v>#VALUE!</v>
      </c>
      <c r="N116" s="153"/>
      <c r="O116" s="152" t="str">
        <f>IF($F116="","",$F116*N116)</f>
        <v/>
      </c>
      <c r="P116" s="151" t="e">
        <f>IF($H116="","",O116/$H116)</f>
        <v>#VALUE!</v>
      </c>
      <c r="R116" s="152">
        <f>J116+N116</f>
        <v>0</v>
      </c>
      <c r="S116" s="152" t="str">
        <f>IF($F116="","",$F116*R116)</f>
        <v/>
      </c>
      <c r="T116" s="151" t="e">
        <f>IF($H116="","",S116/$H116)</f>
        <v>#VALUE!</v>
      </c>
    </row>
    <row r="117" spans="1:20" ht="6" customHeight="1" outlineLevel="1"/>
    <row r="118" spans="1:20" ht="15.75">
      <c r="B118" s="150" t="str">
        <f>"Kafli "&amp;A95&amp;" "&amp;B95&amp;" samtals:"</f>
        <v>Kafli 8.4 RAFKERFI samtals:</v>
      </c>
      <c r="C118" s="12" t="s">
        <v>183</v>
      </c>
      <c r="H118" s="51">
        <f>SUM(H96:H116)</f>
        <v>0</v>
      </c>
      <c r="K118" s="51">
        <f>SUM(K96:K116)</f>
        <v>0</v>
      </c>
      <c r="L118" s="93" t="e">
        <f>IF($H118="","",K118/$H118)</f>
        <v>#DIV/0!</v>
      </c>
      <c r="O118" s="51">
        <f>SUM(O96:O116)</f>
        <v>0</v>
      </c>
      <c r="P118" s="93" t="e">
        <f>IF($H118="","",O118/$H118)</f>
        <v>#DIV/0!</v>
      </c>
      <c r="S118" s="51">
        <f>SUM(S96:S116)</f>
        <v>0</v>
      </c>
      <c r="T118" s="93" t="e">
        <f>IF($H118="","",S118/$H118)</f>
        <v>#DIV/0!</v>
      </c>
    </row>
    <row r="119" spans="1:20" ht="6" customHeight="1">
      <c r="B119" s="150"/>
      <c r="H119" s="51"/>
      <c r="K119" s="51"/>
      <c r="L119" s="93"/>
      <c r="O119" s="51"/>
      <c r="P119" s="93"/>
      <c r="S119" s="51"/>
      <c r="T119" s="93"/>
    </row>
    <row r="120" spans="1:20">
      <c r="A120" s="161" t="s">
        <v>262</v>
      </c>
      <c r="B120" s="160" t="s">
        <v>263</v>
      </c>
      <c r="E120" s="155"/>
      <c r="J120" s="152"/>
      <c r="K120" s="152" t="str">
        <f>IF($F120="","",$F120*J120)</f>
        <v/>
      </c>
      <c r="L120" s="152" t="str">
        <f>IF($H120="","",K120/$H120)</f>
        <v/>
      </c>
      <c r="N120" s="152"/>
      <c r="O120" s="152" t="str">
        <f>IF($F120="","",$F120*N120)</f>
        <v/>
      </c>
      <c r="P120" s="152" t="str">
        <f>IF($H120="","",O120/$H120)</f>
        <v/>
      </c>
      <c r="R120" s="152" t="str">
        <f>IF($N120="","",J120+Q120)</f>
        <v/>
      </c>
      <c r="S120" s="152" t="str">
        <f>IF($F120="","",$F120*R120)</f>
        <v/>
      </c>
      <c r="T120" s="152" t="str">
        <f>IF($H120="","",S120/$H120)</f>
        <v/>
      </c>
    </row>
    <row r="121" spans="1:20" outlineLevel="1">
      <c r="A121" s="149" t="s">
        <v>264</v>
      </c>
      <c r="B121" s="12" t="s">
        <v>265</v>
      </c>
      <c r="E121" s="155"/>
      <c r="J121" s="153"/>
      <c r="K121" s="152"/>
      <c r="L121" s="151"/>
      <c r="N121" s="153"/>
      <c r="O121" s="152"/>
      <c r="P121" s="151"/>
      <c r="R121" s="152"/>
      <c r="S121" s="152"/>
      <c r="T121" s="151"/>
    </row>
    <row r="122" spans="1:20" outlineLevel="1">
      <c r="A122" s="157" t="s">
        <v>132</v>
      </c>
      <c r="B122" s="156" t="s">
        <v>266</v>
      </c>
      <c r="E122" s="155" t="s">
        <v>159</v>
      </c>
      <c r="F122" s="158"/>
      <c r="H122" s="158">
        <f>D122*F122</f>
        <v>0</v>
      </c>
      <c r="J122" s="153"/>
      <c r="K122" s="152" t="str">
        <f>IF($F122="","",$F122*J122)</f>
        <v/>
      </c>
      <c r="L122" s="151" t="e">
        <f>IF($H122="","",K122/$H122)</f>
        <v>#VALUE!</v>
      </c>
      <c r="N122" s="153"/>
      <c r="O122" s="152" t="str">
        <f>IF($F122="","",$F122*N122)</f>
        <v/>
      </c>
      <c r="P122" s="151" t="e">
        <f>IF($H122="","",O122/$H122)</f>
        <v>#VALUE!</v>
      </c>
      <c r="R122" s="152">
        <f>J122+N122</f>
        <v>0</v>
      </c>
      <c r="S122" s="152" t="str">
        <f>IF($F122="","",$F122*R122)</f>
        <v/>
      </c>
      <c r="T122" s="151" t="e">
        <f>IF($H122="","",S122/$H122)</f>
        <v>#VALUE!</v>
      </c>
    </row>
    <row r="123" spans="1:20" outlineLevel="1">
      <c r="A123" s="157" t="s">
        <v>138</v>
      </c>
      <c r="B123" s="156" t="s">
        <v>267</v>
      </c>
      <c r="C123" s="159"/>
      <c r="E123" s="155" t="s">
        <v>159</v>
      </c>
      <c r="F123" s="154"/>
      <c r="H123" s="154">
        <f>D123*F123</f>
        <v>0</v>
      </c>
      <c r="J123" s="153"/>
      <c r="K123" s="152" t="str">
        <f>IF($F123="","",$F123*J123)</f>
        <v/>
      </c>
      <c r="L123" s="151" t="e">
        <f>IF($H123="","",K123/$H123)</f>
        <v>#VALUE!</v>
      </c>
      <c r="N123" s="153"/>
      <c r="O123" s="152" t="str">
        <f>IF($F123="","",$F123*N123)</f>
        <v/>
      </c>
      <c r="P123" s="151" t="e">
        <f>IF($H123="","",O123/$H123)</f>
        <v>#VALUE!</v>
      </c>
      <c r="R123" s="152">
        <f>J123+N123</f>
        <v>0</v>
      </c>
      <c r="S123" s="152" t="str">
        <f>IF($F123="","",$F123*R123)</f>
        <v/>
      </c>
      <c r="T123" s="151" t="e">
        <f>IF($H123="","",S123/$H123)</f>
        <v>#VALUE!</v>
      </c>
    </row>
    <row r="124" spans="1:20" outlineLevel="1">
      <c r="A124" s="157" t="s">
        <v>141</v>
      </c>
      <c r="B124" s="164" t="s">
        <v>268</v>
      </c>
      <c r="E124" s="155" t="s">
        <v>159</v>
      </c>
      <c r="F124" s="154"/>
      <c r="H124" s="154">
        <f>D124*F124</f>
        <v>0</v>
      </c>
      <c r="J124" s="153"/>
      <c r="K124" s="152" t="str">
        <f>IF($F124="","",$F124*J124)</f>
        <v/>
      </c>
      <c r="L124" s="151" t="e">
        <f>IF($H124="","",K124/$H124)</f>
        <v>#VALUE!</v>
      </c>
      <c r="N124" s="153"/>
      <c r="O124" s="152" t="str">
        <f>IF($F124="","",$F124*N124)</f>
        <v/>
      </c>
      <c r="P124" s="151" t="e">
        <f>IF($H124="","",O124/$H124)</f>
        <v>#VALUE!</v>
      </c>
      <c r="R124" s="152">
        <f>J124+N124</f>
        <v>0</v>
      </c>
      <c r="S124" s="152" t="str">
        <f>IF($F124="","",$F124*R124)</f>
        <v/>
      </c>
      <c r="T124" s="151" t="e">
        <f>IF($H124="","",S124/$H124)</f>
        <v>#VALUE!</v>
      </c>
    </row>
    <row r="125" spans="1:20" outlineLevel="1">
      <c r="A125" s="157" t="s">
        <v>269</v>
      </c>
      <c r="B125" s="164" t="s">
        <v>270</v>
      </c>
      <c r="E125" s="155" t="s">
        <v>167</v>
      </c>
      <c r="F125" s="154"/>
      <c r="H125" s="154">
        <f>D125*F125</f>
        <v>0</v>
      </c>
      <c r="J125" s="153"/>
      <c r="K125" s="152" t="str">
        <f>IF($F125="","",$F125*J125)</f>
        <v/>
      </c>
      <c r="L125" s="151" t="e">
        <f>IF($H125="","",K125/$H125)</f>
        <v>#VALUE!</v>
      </c>
      <c r="N125" s="153"/>
      <c r="O125" s="152" t="str">
        <f>IF($F125="","",$F125*N125)</f>
        <v/>
      </c>
      <c r="P125" s="151" t="e">
        <f>IF($H125="","",O125/$H125)</f>
        <v>#VALUE!</v>
      </c>
      <c r="R125" s="152">
        <f>J125+N125</f>
        <v>0</v>
      </c>
      <c r="S125" s="152" t="str">
        <f>IF($F125="","",$F125*R125)</f>
        <v/>
      </c>
      <c r="T125" s="151" t="e">
        <f>IF($H125="","",S125/$H125)</f>
        <v>#VALUE!</v>
      </c>
    </row>
    <row r="126" spans="1:20" outlineLevel="1">
      <c r="A126" s="157" t="s">
        <v>271</v>
      </c>
      <c r="B126" s="156" t="s">
        <v>272</v>
      </c>
      <c r="E126" s="155" t="s">
        <v>167</v>
      </c>
      <c r="F126" s="154"/>
      <c r="H126" s="154">
        <f>D126*F126</f>
        <v>0</v>
      </c>
      <c r="J126" s="153"/>
      <c r="K126" s="152" t="str">
        <f>IF($F126="","",$F126*J126)</f>
        <v/>
      </c>
      <c r="L126" s="151" t="e">
        <f>IF($H126="","",K126/$H126)</f>
        <v>#VALUE!</v>
      </c>
      <c r="N126" s="153"/>
      <c r="O126" s="152" t="str">
        <f>IF($F126="","",$F126*N126)</f>
        <v/>
      </c>
      <c r="P126" s="151" t="e">
        <f>IF($H126="","",O126/$H126)</f>
        <v>#VALUE!</v>
      </c>
      <c r="R126" s="152">
        <f>J126+N126</f>
        <v>0</v>
      </c>
      <c r="S126" s="152" t="str">
        <f>IF($F126="","",$F126*R126)</f>
        <v/>
      </c>
      <c r="T126" s="151" t="e">
        <f>IF($H126="","",S126/$H126)</f>
        <v>#VALUE!</v>
      </c>
    </row>
    <row r="127" spans="1:20" outlineLevel="1">
      <c r="A127" s="157" t="s">
        <v>273</v>
      </c>
      <c r="B127" s="156" t="s">
        <v>274</v>
      </c>
      <c r="E127" s="155"/>
      <c r="J127" s="153"/>
      <c r="K127" s="152"/>
      <c r="L127" s="151"/>
      <c r="N127" s="153"/>
      <c r="O127" s="152"/>
      <c r="P127" s="151"/>
      <c r="R127" s="152"/>
      <c r="S127" s="152"/>
      <c r="T127" s="151"/>
    </row>
    <row r="128" spans="1:20" outlineLevel="1">
      <c r="A128" s="157" t="s">
        <v>132</v>
      </c>
      <c r="B128" s="156" t="s">
        <v>275</v>
      </c>
      <c r="E128" s="155" t="s">
        <v>167</v>
      </c>
      <c r="F128" s="158"/>
      <c r="H128" s="158">
        <f t="shared" ref="H128:H138" si="16">D128*F128</f>
        <v>0</v>
      </c>
      <c r="J128" s="153"/>
      <c r="K128" s="152" t="str">
        <f t="shared" ref="K128:K138" si="17">IF($F128="","",$F128*J128)</f>
        <v/>
      </c>
      <c r="L128" s="151" t="e">
        <f t="shared" ref="L128:L138" si="18">IF($H128="","",K128/$H128)</f>
        <v>#VALUE!</v>
      </c>
      <c r="N128" s="153"/>
      <c r="O128" s="152" t="str">
        <f t="shared" ref="O128:O138" si="19">IF($F128="","",$F128*N128)</f>
        <v/>
      </c>
      <c r="P128" s="151" t="e">
        <f t="shared" ref="P128:P138" si="20">IF($H128="","",O128/$H128)</f>
        <v>#VALUE!</v>
      </c>
      <c r="R128" s="152">
        <f t="shared" ref="R128:R138" si="21">J128+N128</f>
        <v>0</v>
      </c>
      <c r="S128" s="152" t="str">
        <f t="shared" ref="S128:S138" si="22">IF($F128="","",$F128*R128)</f>
        <v/>
      </c>
      <c r="T128" s="151" t="e">
        <f t="shared" ref="T128:T138" si="23">IF($H128="","",S128/$H128)</f>
        <v>#VALUE!</v>
      </c>
    </row>
    <row r="129" spans="1:20" outlineLevel="1">
      <c r="A129" s="163" t="s">
        <v>138</v>
      </c>
      <c r="B129" s="12" t="s">
        <v>276</v>
      </c>
      <c r="E129" s="155" t="s">
        <v>167</v>
      </c>
      <c r="F129" s="154"/>
      <c r="H129" s="154">
        <f t="shared" si="16"/>
        <v>0</v>
      </c>
      <c r="J129" s="153"/>
      <c r="K129" s="152" t="str">
        <f t="shared" si="17"/>
        <v/>
      </c>
      <c r="L129" s="151" t="e">
        <f t="shared" si="18"/>
        <v>#VALUE!</v>
      </c>
      <c r="N129" s="153"/>
      <c r="O129" s="152" t="str">
        <f t="shared" si="19"/>
        <v/>
      </c>
      <c r="P129" s="151" t="e">
        <f t="shared" si="20"/>
        <v>#VALUE!</v>
      </c>
      <c r="R129" s="152">
        <f t="shared" si="21"/>
        <v>0</v>
      </c>
      <c r="S129" s="152" t="str">
        <f t="shared" si="22"/>
        <v/>
      </c>
      <c r="T129" s="151" t="e">
        <f t="shared" si="23"/>
        <v>#VALUE!</v>
      </c>
    </row>
    <row r="130" spans="1:20" outlineLevel="1">
      <c r="A130" s="157" t="s">
        <v>141</v>
      </c>
      <c r="B130" s="156" t="s">
        <v>277</v>
      </c>
      <c r="E130" s="155" t="s">
        <v>167</v>
      </c>
      <c r="F130" s="154"/>
      <c r="H130" s="154">
        <f t="shared" si="16"/>
        <v>0</v>
      </c>
      <c r="J130" s="153"/>
      <c r="K130" s="152" t="str">
        <f t="shared" si="17"/>
        <v/>
      </c>
      <c r="L130" s="151" t="e">
        <f t="shared" si="18"/>
        <v>#VALUE!</v>
      </c>
      <c r="N130" s="153"/>
      <c r="O130" s="152" t="str">
        <f t="shared" si="19"/>
        <v/>
      </c>
      <c r="P130" s="151" t="e">
        <f t="shared" si="20"/>
        <v>#VALUE!</v>
      </c>
      <c r="R130" s="152">
        <f t="shared" si="21"/>
        <v>0</v>
      </c>
      <c r="S130" s="152" t="str">
        <f t="shared" si="22"/>
        <v/>
      </c>
      <c r="T130" s="151" t="e">
        <f t="shared" si="23"/>
        <v>#VALUE!</v>
      </c>
    </row>
    <row r="131" spans="1:20" outlineLevel="1">
      <c r="A131" s="157" t="s">
        <v>165</v>
      </c>
      <c r="B131" s="156" t="s">
        <v>278</v>
      </c>
      <c r="E131" s="155" t="s">
        <v>167</v>
      </c>
      <c r="F131" s="154"/>
      <c r="H131" s="154">
        <f t="shared" si="16"/>
        <v>0</v>
      </c>
      <c r="J131" s="153"/>
      <c r="K131" s="152" t="str">
        <f t="shared" si="17"/>
        <v/>
      </c>
      <c r="L131" s="151" t="e">
        <f t="shared" si="18"/>
        <v>#VALUE!</v>
      </c>
      <c r="N131" s="153"/>
      <c r="O131" s="152" t="str">
        <f t="shared" si="19"/>
        <v/>
      </c>
      <c r="P131" s="151" t="e">
        <f t="shared" si="20"/>
        <v>#VALUE!</v>
      </c>
      <c r="R131" s="152">
        <f t="shared" si="21"/>
        <v>0</v>
      </c>
      <c r="S131" s="152" t="str">
        <f t="shared" si="22"/>
        <v/>
      </c>
      <c r="T131" s="151" t="e">
        <f t="shared" si="23"/>
        <v>#VALUE!</v>
      </c>
    </row>
    <row r="132" spans="1:20" outlineLevel="1">
      <c r="A132" s="157" t="s">
        <v>279</v>
      </c>
      <c r="B132" s="156" t="s">
        <v>280</v>
      </c>
      <c r="E132" s="155" t="s">
        <v>159</v>
      </c>
      <c r="F132" s="154"/>
      <c r="H132" s="154">
        <f t="shared" si="16"/>
        <v>0</v>
      </c>
      <c r="J132" s="153"/>
      <c r="K132" s="152" t="str">
        <f t="shared" si="17"/>
        <v/>
      </c>
      <c r="L132" s="151" t="e">
        <f t="shared" si="18"/>
        <v>#VALUE!</v>
      </c>
      <c r="N132" s="153"/>
      <c r="O132" s="152" t="str">
        <f t="shared" si="19"/>
        <v/>
      </c>
      <c r="P132" s="151" t="e">
        <f t="shared" si="20"/>
        <v>#VALUE!</v>
      </c>
      <c r="R132" s="152">
        <f t="shared" si="21"/>
        <v>0</v>
      </c>
      <c r="S132" s="152" t="str">
        <f t="shared" si="22"/>
        <v/>
      </c>
      <c r="T132" s="151" t="e">
        <f t="shared" si="23"/>
        <v>#VALUE!</v>
      </c>
    </row>
    <row r="133" spans="1:20" outlineLevel="1">
      <c r="A133" s="157" t="s">
        <v>281</v>
      </c>
      <c r="B133" s="156" t="s">
        <v>282</v>
      </c>
      <c r="E133" s="155" t="s">
        <v>159</v>
      </c>
      <c r="F133" s="154"/>
      <c r="H133" s="154">
        <f t="shared" si="16"/>
        <v>0</v>
      </c>
      <c r="J133" s="153"/>
      <c r="K133" s="152" t="str">
        <f t="shared" si="17"/>
        <v/>
      </c>
      <c r="L133" s="151" t="e">
        <f t="shared" si="18"/>
        <v>#VALUE!</v>
      </c>
      <c r="N133" s="153"/>
      <c r="O133" s="152" t="str">
        <f t="shared" si="19"/>
        <v/>
      </c>
      <c r="P133" s="151" t="e">
        <f t="shared" si="20"/>
        <v>#VALUE!</v>
      </c>
      <c r="R133" s="152">
        <f t="shared" si="21"/>
        <v>0</v>
      </c>
      <c r="S133" s="152" t="str">
        <f t="shared" si="22"/>
        <v/>
      </c>
      <c r="T133" s="151" t="e">
        <f t="shared" si="23"/>
        <v>#VALUE!</v>
      </c>
    </row>
    <row r="134" spans="1:20" outlineLevel="1">
      <c r="A134" s="157" t="s">
        <v>283</v>
      </c>
      <c r="B134" s="156" t="s">
        <v>284</v>
      </c>
      <c r="E134" s="155" t="s">
        <v>159</v>
      </c>
      <c r="F134" s="154"/>
      <c r="H134" s="154">
        <f t="shared" si="16"/>
        <v>0</v>
      </c>
      <c r="J134" s="153"/>
      <c r="K134" s="152" t="str">
        <f t="shared" si="17"/>
        <v/>
      </c>
      <c r="L134" s="151" t="e">
        <f t="shared" si="18"/>
        <v>#VALUE!</v>
      </c>
      <c r="N134" s="153"/>
      <c r="O134" s="152" t="str">
        <f t="shared" si="19"/>
        <v/>
      </c>
      <c r="P134" s="151" t="e">
        <f t="shared" si="20"/>
        <v>#VALUE!</v>
      </c>
      <c r="R134" s="152">
        <f t="shared" si="21"/>
        <v>0</v>
      </c>
      <c r="S134" s="152" t="str">
        <f t="shared" si="22"/>
        <v/>
      </c>
      <c r="T134" s="151" t="e">
        <f t="shared" si="23"/>
        <v>#VALUE!</v>
      </c>
    </row>
    <row r="135" spans="1:20" outlineLevel="1">
      <c r="A135" s="157" t="s">
        <v>285</v>
      </c>
      <c r="B135" s="156" t="s">
        <v>286</v>
      </c>
      <c r="E135" s="155" t="s">
        <v>159</v>
      </c>
      <c r="F135" s="154"/>
      <c r="H135" s="154">
        <f t="shared" si="16"/>
        <v>0</v>
      </c>
      <c r="J135" s="153"/>
      <c r="K135" s="152" t="str">
        <f t="shared" si="17"/>
        <v/>
      </c>
      <c r="L135" s="151" t="e">
        <f t="shared" si="18"/>
        <v>#VALUE!</v>
      </c>
      <c r="N135" s="153"/>
      <c r="O135" s="152" t="str">
        <f t="shared" si="19"/>
        <v/>
      </c>
      <c r="P135" s="151" t="e">
        <f t="shared" si="20"/>
        <v>#VALUE!</v>
      </c>
      <c r="R135" s="152">
        <f t="shared" si="21"/>
        <v>0</v>
      </c>
      <c r="S135" s="152" t="str">
        <f t="shared" si="22"/>
        <v/>
      </c>
      <c r="T135" s="151" t="e">
        <f t="shared" si="23"/>
        <v>#VALUE!</v>
      </c>
    </row>
    <row r="136" spans="1:20" outlineLevel="1">
      <c r="A136" s="157" t="s">
        <v>287</v>
      </c>
      <c r="B136" s="156" t="s">
        <v>288</v>
      </c>
      <c r="E136" s="155" t="s">
        <v>159</v>
      </c>
      <c r="F136" s="154"/>
      <c r="H136" s="154">
        <f t="shared" si="16"/>
        <v>0</v>
      </c>
      <c r="J136" s="153"/>
      <c r="K136" s="152" t="str">
        <f t="shared" si="17"/>
        <v/>
      </c>
      <c r="L136" s="151" t="e">
        <f t="shared" si="18"/>
        <v>#VALUE!</v>
      </c>
      <c r="N136" s="153"/>
      <c r="O136" s="152" t="str">
        <f t="shared" si="19"/>
        <v/>
      </c>
      <c r="P136" s="151" t="e">
        <f t="shared" si="20"/>
        <v>#VALUE!</v>
      </c>
      <c r="R136" s="152">
        <f t="shared" si="21"/>
        <v>0</v>
      </c>
      <c r="S136" s="152" t="str">
        <f t="shared" si="22"/>
        <v/>
      </c>
      <c r="T136" s="151" t="e">
        <f t="shared" si="23"/>
        <v>#VALUE!</v>
      </c>
    </row>
    <row r="137" spans="1:20" outlineLevel="1">
      <c r="A137" s="157" t="s">
        <v>289</v>
      </c>
      <c r="B137" s="156" t="s">
        <v>290</v>
      </c>
      <c r="E137" s="155" t="s">
        <v>291</v>
      </c>
      <c r="F137" s="154"/>
      <c r="H137" s="154">
        <f t="shared" si="16"/>
        <v>0</v>
      </c>
      <c r="J137" s="153"/>
      <c r="K137" s="152" t="str">
        <f t="shared" si="17"/>
        <v/>
      </c>
      <c r="L137" s="151" t="e">
        <f t="shared" si="18"/>
        <v>#VALUE!</v>
      </c>
      <c r="N137" s="153"/>
      <c r="O137" s="152" t="str">
        <f t="shared" si="19"/>
        <v/>
      </c>
      <c r="P137" s="151" t="e">
        <f t="shared" si="20"/>
        <v>#VALUE!</v>
      </c>
      <c r="R137" s="152">
        <f t="shared" si="21"/>
        <v>0</v>
      </c>
      <c r="S137" s="152" t="str">
        <f t="shared" si="22"/>
        <v/>
      </c>
      <c r="T137" s="151" t="e">
        <f t="shared" si="23"/>
        <v>#VALUE!</v>
      </c>
    </row>
    <row r="138" spans="1:20" outlineLevel="1">
      <c r="A138" s="157" t="s">
        <v>292</v>
      </c>
      <c r="B138" s="156" t="s">
        <v>293</v>
      </c>
      <c r="E138" s="155" t="s">
        <v>159</v>
      </c>
      <c r="F138" s="154"/>
      <c r="H138" s="154">
        <f t="shared" si="16"/>
        <v>0</v>
      </c>
      <c r="J138" s="153"/>
      <c r="K138" s="152" t="str">
        <f t="shared" si="17"/>
        <v/>
      </c>
      <c r="L138" s="151" t="e">
        <f t="shared" si="18"/>
        <v>#VALUE!</v>
      </c>
      <c r="N138" s="153"/>
      <c r="O138" s="152" t="str">
        <f t="shared" si="19"/>
        <v/>
      </c>
      <c r="P138" s="151" t="e">
        <f t="shared" si="20"/>
        <v>#VALUE!</v>
      </c>
      <c r="R138" s="152">
        <f t="shared" si="21"/>
        <v>0</v>
      </c>
      <c r="S138" s="152" t="str">
        <f t="shared" si="22"/>
        <v/>
      </c>
      <c r="T138" s="151" t="e">
        <f t="shared" si="23"/>
        <v>#VALUE!</v>
      </c>
    </row>
    <row r="139" spans="1:20" outlineLevel="1">
      <c r="A139" s="149" t="s">
        <v>294</v>
      </c>
      <c r="B139" s="12" t="s">
        <v>295</v>
      </c>
      <c r="E139" s="155" t="s">
        <v>296</v>
      </c>
      <c r="J139" s="153"/>
      <c r="K139" s="152"/>
      <c r="L139" s="151"/>
      <c r="N139" s="153"/>
      <c r="O139" s="152"/>
      <c r="P139" s="151"/>
      <c r="R139" s="152"/>
      <c r="S139" s="152"/>
      <c r="T139" s="151"/>
    </row>
    <row r="140" spans="1:20" outlineLevel="1">
      <c r="A140" s="157" t="s">
        <v>297</v>
      </c>
      <c r="B140" s="156" t="s">
        <v>298</v>
      </c>
      <c r="E140" s="155" t="s">
        <v>159</v>
      </c>
      <c r="F140" s="158"/>
      <c r="H140" s="158">
        <f>D140*F140</f>
        <v>0</v>
      </c>
      <c r="J140" s="153"/>
      <c r="K140" s="152" t="str">
        <f>IF($F140="","",$F140*J140)</f>
        <v/>
      </c>
      <c r="L140" s="151" t="e">
        <f>IF($H140="","",K140/$H140)</f>
        <v>#VALUE!</v>
      </c>
      <c r="N140" s="153"/>
      <c r="O140" s="152" t="str">
        <f>IF($F140="","",$F140*N140)</f>
        <v/>
      </c>
      <c r="P140" s="151" t="e">
        <f>IF($H140="","",O140/$H140)</f>
        <v>#VALUE!</v>
      </c>
      <c r="R140" s="152">
        <f>J140+N140</f>
        <v>0</v>
      </c>
      <c r="S140" s="152" t="str">
        <f>IF($F140="","",$F140*R140)</f>
        <v/>
      </c>
      <c r="T140" s="151" t="e">
        <f>IF($H140="","",S140/$H140)</f>
        <v>#VALUE!</v>
      </c>
    </row>
    <row r="141" spans="1:20" outlineLevel="1">
      <c r="A141" s="157" t="s">
        <v>299</v>
      </c>
      <c r="B141" s="156" t="s">
        <v>300</v>
      </c>
      <c r="E141" s="155" t="s">
        <v>159</v>
      </c>
      <c r="F141" s="154"/>
      <c r="H141" s="154">
        <f>D141*F141</f>
        <v>0</v>
      </c>
      <c r="J141" s="153"/>
      <c r="K141" s="152" t="str">
        <f>IF($F141="","",$F141*J141)</f>
        <v/>
      </c>
      <c r="L141" s="151" t="e">
        <f>IF($H141="","",K141/$H141)</f>
        <v>#VALUE!</v>
      </c>
      <c r="N141" s="153"/>
      <c r="O141" s="152" t="str">
        <f>IF($F141="","",$F141*N141)</f>
        <v/>
      </c>
      <c r="P141" s="151" t="e">
        <f>IF($H141="","",O141/$H141)</f>
        <v>#VALUE!</v>
      </c>
      <c r="R141" s="152">
        <f>J141+N141</f>
        <v>0</v>
      </c>
      <c r="S141" s="152" t="str">
        <f>IF($F141="","",$F141*R141)</f>
        <v/>
      </c>
      <c r="T141" s="151" t="e">
        <f>IF($H141="","",S141/$H141)</f>
        <v>#VALUE!</v>
      </c>
    </row>
    <row r="142" spans="1:20" outlineLevel="1">
      <c r="A142" s="163" t="s">
        <v>301</v>
      </c>
      <c r="B142" s="12" t="s">
        <v>302</v>
      </c>
      <c r="E142" s="155" t="s">
        <v>167</v>
      </c>
      <c r="F142" s="154"/>
      <c r="H142" s="154">
        <f>D142*F142</f>
        <v>0</v>
      </c>
      <c r="J142" s="153"/>
      <c r="K142" s="152" t="str">
        <f>IF($F142="","",$F142*J142)</f>
        <v/>
      </c>
      <c r="L142" s="151" t="e">
        <f>IF($H142="","",K142/$H142)</f>
        <v>#VALUE!</v>
      </c>
      <c r="N142" s="153"/>
      <c r="O142" s="152" t="str">
        <f>IF($F142="","",$F142*N142)</f>
        <v/>
      </c>
      <c r="P142" s="151" t="e">
        <f>IF($H142="","",O142/$H142)</f>
        <v>#VALUE!</v>
      </c>
      <c r="R142" s="152">
        <f>J142+N142</f>
        <v>0</v>
      </c>
      <c r="S142" s="152" t="str">
        <f>IF($F142="","",$F142*R142)</f>
        <v/>
      </c>
      <c r="T142" s="151" t="e">
        <f>IF($H142="","",S142/$H142)</f>
        <v>#VALUE!</v>
      </c>
    </row>
    <row r="143" spans="1:20" outlineLevel="1">
      <c r="A143" s="157" t="s">
        <v>303</v>
      </c>
      <c r="B143" s="156" t="s">
        <v>304</v>
      </c>
      <c r="E143" s="155"/>
      <c r="J143" s="153"/>
      <c r="K143" s="152"/>
      <c r="L143" s="151"/>
      <c r="N143" s="153"/>
      <c r="O143" s="152"/>
      <c r="P143" s="151"/>
      <c r="R143" s="152"/>
      <c r="S143" s="152"/>
      <c r="T143" s="151"/>
    </row>
    <row r="144" spans="1:20" outlineLevel="1">
      <c r="A144" s="157"/>
      <c r="B144" s="156" t="s">
        <v>305</v>
      </c>
      <c r="E144" s="155" t="s">
        <v>136</v>
      </c>
      <c r="F144" s="158"/>
      <c r="H144" s="158">
        <f>D144*F144</f>
        <v>0</v>
      </c>
      <c r="J144" s="153"/>
      <c r="K144" s="152" t="str">
        <f>IF($F144="","",$F144*J144)</f>
        <v/>
      </c>
      <c r="L144" s="151" t="e">
        <f>IF($H144="","",K144/$H144)</f>
        <v>#VALUE!</v>
      </c>
      <c r="N144" s="153"/>
      <c r="O144" s="152" t="str">
        <f>IF($F144="","",$F144*N144)</f>
        <v/>
      </c>
      <c r="P144" s="151" t="e">
        <f>IF($H144="","",O144/$H144)</f>
        <v>#VALUE!</v>
      </c>
      <c r="R144" s="152">
        <f>J144+N144</f>
        <v>0</v>
      </c>
      <c r="S144" s="152" t="str">
        <f>IF($F144="","",$F144*R144)</f>
        <v/>
      </c>
      <c r="T144" s="151" t="e">
        <f>IF($H144="","",S144/$H144)</f>
        <v>#VALUE!</v>
      </c>
    </row>
    <row r="145" spans="1:20" outlineLevel="1">
      <c r="A145" s="163"/>
      <c r="B145" s="12" t="s">
        <v>306</v>
      </c>
      <c r="E145" s="155" t="s">
        <v>159</v>
      </c>
      <c r="F145" s="154"/>
      <c r="H145" s="154">
        <f>D145*F145</f>
        <v>0</v>
      </c>
      <c r="J145" s="153"/>
      <c r="K145" s="152" t="str">
        <f>IF($F145="","",$F145*J145)</f>
        <v/>
      </c>
      <c r="L145" s="151" t="e">
        <f>IF($H145="","",K145/$H145)</f>
        <v>#VALUE!</v>
      </c>
      <c r="N145" s="153"/>
      <c r="O145" s="152" t="str">
        <f>IF($F145="","",$F145*N145)</f>
        <v/>
      </c>
      <c r="P145" s="151" t="e">
        <f>IF($H145="","",O145/$H145)</f>
        <v>#VALUE!</v>
      </c>
      <c r="R145" s="152">
        <f>J145+N145</f>
        <v>0</v>
      </c>
      <c r="S145" s="152" t="str">
        <f>IF($F145="","",$F145*R145)</f>
        <v/>
      </c>
      <c r="T145" s="151" t="e">
        <f>IF($H145="","",S145/$H145)</f>
        <v>#VALUE!</v>
      </c>
    </row>
    <row r="146" spans="1:20" ht="6" customHeight="1" outlineLevel="1"/>
    <row r="147" spans="1:20" ht="30">
      <c r="B147" s="150" t="str">
        <f>"Kafli "&amp;A120&amp;" "&amp;B120&amp;" samtals:"</f>
        <v>Kafli 8.5 FRÁGANGUR YFIRBORÐS samtals:</v>
      </c>
      <c r="C147" s="12" t="s">
        <v>183</v>
      </c>
      <c r="H147" s="51">
        <f>SUM(H121:H145)</f>
        <v>0</v>
      </c>
      <c r="K147" s="51">
        <f>SUM(K121:K145)</f>
        <v>0</v>
      </c>
      <c r="L147" s="93" t="e">
        <f>IF($H147="","",K147/$H147)</f>
        <v>#DIV/0!</v>
      </c>
      <c r="O147" s="51">
        <f>SUM(O121:O145)</f>
        <v>0</v>
      </c>
      <c r="P147" s="93" t="e">
        <f>IF($H147="","",O147/$H147)</f>
        <v>#DIV/0!</v>
      </c>
      <c r="S147" s="51">
        <f>SUM(S121:S145)</f>
        <v>0</v>
      </c>
      <c r="T147" s="93" t="e">
        <f>IF($H147="","",S147/$H147)</f>
        <v>#DIV/0!</v>
      </c>
    </row>
    <row r="148" spans="1:20" ht="6" customHeight="1">
      <c r="B148" s="150"/>
      <c r="H148" s="51"/>
      <c r="K148" s="51"/>
      <c r="L148" s="93"/>
      <c r="O148" s="51"/>
      <c r="P148" s="93"/>
      <c r="S148" s="51"/>
      <c r="T148" s="93"/>
    </row>
    <row r="149" spans="1:20">
      <c r="A149" s="161" t="s">
        <v>307</v>
      </c>
      <c r="B149" s="160" t="s">
        <v>308</v>
      </c>
      <c r="E149" s="155"/>
      <c r="J149" s="152"/>
      <c r="K149" s="152" t="str">
        <f>IF($F149="","",$F149*J149)</f>
        <v/>
      </c>
      <c r="L149" s="152" t="str">
        <f>IF($H149="","",K149/$H149)</f>
        <v/>
      </c>
      <c r="N149" s="152"/>
      <c r="O149" s="152" t="str">
        <f>IF($F149="","",$F149*N149)</f>
        <v/>
      </c>
      <c r="P149" s="152" t="str">
        <f>IF($H149="","",O149/$H149)</f>
        <v/>
      </c>
      <c r="R149" s="152" t="str">
        <f>IF($N149="","",J149+Q149)</f>
        <v/>
      </c>
      <c r="S149" s="152" t="str">
        <f>IF($F149="","",$F149*R149)</f>
        <v/>
      </c>
      <c r="T149" s="152" t="str">
        <f>IF($H149="","",S149/$H149)</f>
        <v/>
      </c>
    </row>
    <row r="150" spans="1:20" outlineLevel="1">
      <c r="A150" s="163" t="s">
        <v>309</v>
      </c>
      <c r="B150" s="12" t="s">
        <v>310</v>
      </c>
      <c r="E150" s="155" t="s">
        <v>146</v>
      </c>
      <c r="J150" s="153"/>
      <c r="K150" s="152"/>
      <c r="L150" s="151"/>
      <c r="N150" s="153"/>
      <c r="O150" s="152"/>
      <c r="P150" s="151"/>
      <c r="R150" s="152"/>
      <c r="S150" s="152"/>
      <c r="T150" s="151"/>
    </row>
    <row r="151" spans="1:20" outlineLevel="1">
      <c r="A151" s="157" t="s">
        <v>132</v>
      </c>
      <c r="B151" s="156" t="s">
        <v>311</v>
      </c>
      <c r="E151" s="155" t="s">
        <v>159</v>
      </c>
      <c r="F151" s="158"/>
      <c r="H151" s="158">
        <f>D151*F151</f>
        <v>0</v>
      </c>
      <c r="J151" s="153"/>
      <c r="K151" s="152" t="str">
        <f>IF($F151="","",$F151*J151)</f>
        <v/>
      </c>
      <c r="L151" s="151" t="e">
        <f>IF($H151="","",K151/$H151)</f>
        <v>#VALUE!</v>
      </c>
      <c r="N151" s="153"/>
      <c r="O151" s="152" t="str">
        <f>IF($F151="","",$F151*N151)</f>
        <v/>
      </c>
      <c r="P151" s="151" t="e">
        <f>IF($H151="","",O151/$H151)</f>
        <v>#VALUE!</v>
      </c>
      <c r="R151" s="152">
        <f>J151+N151</f>
        <v>0</v>
      </c>
      <c r="S151" s="152" t="str">
        <f>IF($F151="","",$F151*R151)</f>
        <v/>
      </c>
      <c r="T151" s="151" t="e">
        <f>IF($H151="","",S151/$H151)</f>
        <v>#VALUE!</v>
      </c>
    </row>
    <row r="152" spans="1:20" outlineLevel="1">
      <c r="A152" s="157" t="s">
        <v>138</v>
      </c>
      <c r="B152" s="156" t="s">
        <v>312</v>
      </c>
      <c r="C152" s="159"/>
      <c r="E152" s="155" t="s">
        <v>159</v>
      </c>
      <c r="F152" s="154"/>
      <c r="H152" s="154">
        <f>D152*F152</f>
        <v>0</v>
      </c>
      <c r="J152" s="153"/>
      <c r="K152" s="152" t="str">
        <f>IF($F152="","",$F152*J152)</f>
        <v/>
      </c>
      <c r="L152" s="151" t="e">
        <f>IF($H152="","",K152/$H152)</f>
        <v>#VALUE!</v>
      </c>
      <c r="N152" s="153"/>
      <c r="O152" s="152" t="str">
        <f>IF($F152="","",$F152*N152)</f>
        <v/>
      </c>
      <c r="P152" s="151" t="e">
        <f>IF($H152="","",O152/$H152)</f>
        <v>#VALUE!</v>
      </c>
      <c r="R152" s="152">
        <f>J152+N152</f>
        <v>0</v>
      </c>
      <c r="S152" s="152" t="str">
        <f>IF($F152="","",$F152*R152)</f>
        <v/>
      </c>
      <c r="T152" s="151" t="e">
        <f>IF($H152="","",S152/$H152)</f>
        <v>#VALUE!</v>
      </c>
    </row>
    <row r="153" spans="1:20" outlineLevel="1">
      <c r="A153" s="163" t="s">
        <v>313</v>
      </c>
      <c r="B153" s="12" t="s">
        <v>314</v>
      </c>
      <c r="E153" s="155"/>
      <c r="F153" s="154"/>
      <c r="H153" s="154"/>
      <c r="J153" s="153"/>
      <c r="K153" s="152"/>
      <c r="L153" s="151"/>
      <c r="N153" s="153"/>
      <c r="O153" s="152"/>
      <c r="P153" s="151"/>
      <c r="R153" s="152"/>
      <c r="S153" s="152"/>
      <c r="T153" s="151"/>
    </row>
    <row r="154" spans="1:20" outlineLevel="1">
      <c r="A154" s="157" t="s">
        <v>132</v>
      </c>
      <c r="B154" s="156" t="s">
        <v>315</v>
      </c>
      <c r="E154" s="155" t="s">
        <v>159</v>
      </c>
      <c r="F154" s="154"/>
      <c r="H154" s="154">
        <f>D154*F154</f>
        <v>0</v>
      </c>
      <c r="J154" s="153"/>
      <c r="K154" s="152" t="str">
        <f>IF($F154="","",$F154*J154)</f>
        <v/>
      </c>
      <c r="L154" s="151" t="e">
        <f>IF($H154="","",K154/$H154)</f>
        <v>#VALUE!</v>
      </c>
      <c r="N154" s="153"/>
      <c r="O154" s="152" t="str">
        <f>IF($F154="","",$F154*N154)</f>
        <v/>
      </c>
      <c r="P154" s="151" t="e">
        <f>IF($H154="","",O154/$H154)</f>
        <v>#VALUE!</v>
      </c>
      <c r="R154" s="152">
        <f>J154+N154</f>
        <v>0</v>
      </c>
      <c r="S154" s="152" t="str">
        <f>IF($F154="","",$F154*R154)</f>
        <v/>
      </c>
      <c r="T154" s="151" t="e">
        <f>IF($H154="","",S154/$H154)</f>
        <v>#VALUE!</v>
      </c>
    </row>
    <row r="155" spans="1:20" outlineLevel="1">
      <c r="A155" s="157" t="s">
        <v>138</v>
      </c>
      <c r="B155" s="156" t="s">
        <v>316</v>
      </c>
      <c r="E155" s="155" t="s">
        <v>159</v>
      </c>
      <c r="F155" s="154"/>
      <c r="H155" s="154">
        <f>D155*F155</f>
        <v>0</v>
      </c>
      <c r="J155" s="153"/>
      <c r="K155" s="152" t="str">
        <f>IF($F155="","",$F155*J155)</f>
        <v/>
      </c>
      <c r="L155" s="151" t="e">
        <f>IF($H155="","",K155/$H155)</f>
        <v>#VALUE!</v>
      </c>
      <c r="N155" s="153"/>
      <c r="O155" s="152" t="str">
        <f>IF($F155="","",$F155*N155)</f>
        <v/>
      </c>
      <c r="P155" s="151" t="e">
        <f>IF($H155="","",O155/$H155)</f>
        <v>#VALUE!</v>
      </c>
      <c r="R155" s="152">
        <f>J155+N155</f>
        <v>0</v>
      </c>
      <c r="S155" s="152" t="str">
        <f>IF($F155="","",$F155*R155)</f>
        <v/>
      </c>
      <c r="T155" s="151" t="e">
        <f>IF($H155="","",S155/$H155)</f>
        <v>#VALUE!</v>
      </c>
    </row>
    <row r="156" spans="1:20" outlineLevel="1">
      <c r="A156" s="163" t="s">
        <v>317</v>
      </c>
      <c r="B156" s="12" t="s">
        <v>318</v>
      </c>
      <c r="E156" s="155"/>
      <c r="F156" s="154"/>
      <c r="H156" s="154"/>
      <c r="J156" s="153"/>
      <c r="K156" s="152"/>
      <c r="L156" s="151"/>
      <c r="N156" s="153"/>
      <c r="O156" s="152"/>
      <c r="P156" s="151"/>
      <c r="R156" s="152"/>
      <c r="S156" s="152"/>
      <c r="T156" s="151"/>
    </row>
    <row r="157" spans="1:20" outlineLevel="1">
      <c r="A157" s="157" t="s">
        <v>132</v>
      </c>
      <c r="B157" s="156" t="s">
        <v>319</v>
      </c>
      <c r="E157" s="155" t="s">
        <v>159</v>
      </c>
      <c r="F157" s="154"/>
      <c r="H157" s="154">
        <f t="shared" ref="H157:H162" si="24">D157*F157</f>
        <v>0</v>
      </c>
      <c r="J157" s="153"/>
      <c r="K157" s="152" t="str">
        <f t="shared" ref="K157:K162" si="25">IF($F157="","",$F157*J157)</f>
        <v/>
      </c>
      <c r="L157" s="151" t="e">
        <f t="shared" ref="L157:L162" si="26">IF($H157="","",K157/$H157)</f>
        <v>#VALUE!</v>
      </c>
      <c r="N157" s="153"/>
      <c r="O157" s="152" t="str">
        <f t="shared" ref="O157:O162" si="27">IF($F157="","",$F157*N157)</f>
        <v/>
      </c>
      <c r="P157" s="151" t="e">
        <f t="shared" ref="P157:P162" si="28">IF($H157="","",O157/$H157)</f>
        <v>#VALUE!</v>
      </c>
      <c r="R157" s="152">
        <f t="shared" ref="R157:R162" si="29">J157+N157</f>
        <v>0</v>
      </c>
      <c r="S157" s="152" t="str">
        <f t="shared" ref="S157:S162" si="30">IF($F157="","",$F157*R157)</f>
        <v/>
      </c>
      <c r="T157" s="151" t="e">
        <f t="shared" ref="T157:T162" si="31">IF($H157="","",S157/$H157)</f>
        <v>#VALUE!</v>
      </c>
    </row>
    <row r="158" spans="1:20" outlineLevel="1">
      <c r="A158" s="157" t="s">
        <v>138</v>
      </c>
      <c r="B158" s="156" t="s">
        <v>320</v>
      </c>
      <c r="E158" s="155" t="s">
        <v>159</v>
      </c>
      <c r="F158" s="154"/>
      <c r="H158" s="154">
        <f t="shared" si="24"/>
        <v>0</v>
      </c>
      <c r="J158" s="153"/>
      <c r="K158" s="152" t="str">
        <f t="shared" si="25"/>
        <v/>
      </c>
      <c r="L158" s="151" t="e">
        <f t="shared" si="26"/>
        <v>#VALUE!</v>
      </c>
      <c r="N158" s="153"/>
      <c r="O158" s="152" t="str">
        <f t="shared" si="27"/>
        <v/>
      </c>
      <c r="P158" s="151" t="e">
        <f t="shared" si="28"/>
        <v>#VALUE!</v>
      </c>
      <c r="R158" s="152">
        <f t="shared" si="29"/>
        <v>0</v>
      </c>
      <c r="S158" s="152" t="str">
        <f t="shared" si="30"/>
        <v/>
      </c>
      <c r="T158" s="151" t="e">
        <f t="shared" si="31"/>
        <v>#VALUE!</v>
      </c>
    </row>
    <row r="159" spans="1:20" outlineLevel="1">
      <c r="A159" s="157" t="s">
        <v>141</v>
      </c>
      <c r="B159" s="156" t="s">
        <v>321</v>
      </c>
      <c r="E159" s="155" t="s">
        <v>159</v>
      </c>
      <c r="F159" s="154"/>
      <c r="H159" s="154">
        <f t="shared" si="24"/>
        <v>0</v>
      </c>
      <c r="J159" s="153"/>
      <c r="K159" s="152" t="str">
        <f t="shared" si="25"/>
        <v/>
      </c>
      <c r="L159" s="151" t="e">
        <f t="shared" si="26"/>
        <v>#VALUE!</v>
      </c>
      <c r="N159" s="153"/>
      <c r="O159" s="152" t="str">
        <f t="shared" si="27"/>
        <v/>
      </c>
      <c r="P159" s="151" t="e">
        <f t="shared" si="28"/>
        <v>#VALUE!</v>
      </c>
      <c r="R159" s="152">
        <f t="shared" si="29"/>
        <v>0</v>
      </c>
      <c r="S159" s="152" t="str">
        <f t="shared" si="30"/>
        <v/>
      </c>
      <c r="T159" s="151" t="e">
        <f t="shared" si="31"/>
        <v>#VALUE!</v>
      </c>
    </row>
    <row r="160" spans="1:20" outlineLevel="1">
      <c r="A160" s="157" t="s">
        <v>165</v>
      </c>
      <c r="B160" s="156" t="s">
        <v>322</v>
      </c>
      <c r="E160" s="155" t="s">
        <v>159</v>
      </c>
      <c r="F160" s="154"/>
      <c r="H160" s="154">
        <f t="shared" si="24"/>
        <v>0</v>
      </c>
      <c r="J160" s="153"/>
      <c r="K160" s="152" t="str">
        <f t="shared" si="25"/>
        <v/>
      </c>
      <c r="L160" s="151" t="e">
        <f t="shared" si="26"/>
        <v>#VALUE!</v>
      </c>
      <c r="N160" s="153"/>
      <c r="O160" s="152" t="str">
        <f t="shared" si="27"/>
        <v/>
      </c>
      <c r="P160" s="151" t="e">
        <f t="shared" si="28"/>
        <v>#VALUE!</v>
      </c>
      <c r="R160" s="152">
        <f t="shared" si="29"/>
        <v>0</v>
      </c>
      <c r="S160" s="152" t="str">
        <f t="shared" si="30"/>
        <v/>
      </c>
      <c r="T160" s="151" t="e">
        <f t="shared" si="31"/>
        <v>#VALUE!</v>
      </c>
    </row>
    <row r="161" spans="1:20" outlineLevel="1">
      <c r="A161" s="157" t="s">
        <v>174</v>
      </c>
      <c r="B161" s="156" t="s">
        <v>323</v>
      </c>
      <c r="E161" s="155" t="s">
        <v>159</v>
      </c>
      <c r="F161" s="154"/>
      <c r="H161" s="154">
        <f t="shared" si="24"/>
        <v>0</v>
      </c>
      <c r="J161" s="153"/>
      <c r="K161" s="152" t="str">
        <f t="shared" si="25"/>
        <v/>
      </c>
      <c r="L161" s="151" t="e">
        <f t="shared" si="26"/>
        <v>#VALUE!</v>
      </c>
      <c r="N161" s="153"/>
      <c r="O161" s="152" t="str">
        <f t="shared" si="27"/>
        <v/>
      </c>
      <c r="P161" s="151" t="e">
        <f t="shared" si="28"/>
        <v>#VALUE!</v>
      </c>
      <c r="R161" s="152">
        <f t="shared" si="29"/>
        <v>0</v>
      </c>
      <c r="S161" s="152" t="str">
        <f t="shared" si="30"/>
        <v/>
      </c>
      <c r="T161" s="151" t="e">
        <f t="shared" si="31"/>
        <v>#VALUE!</v>
      </c>
    </row>
    <row r="162" spans="1:20" outlineLevel="1">
      <c r="A162" s="157" t="s">
        <v>176</v>
      </c>
      <c r="B162" s="156" t="s">
        <v>324</v>
      </c>
      <c r="E162" s="155" t="s">
        <v>159</v>
      </c>
      <c r="F162" s="154"/>
      <c r="H162" s="154">
        <f t="shared" si="24"/>
        <v>0</v>
      </c>
      <c r="J162" s="153"/>
      <c r="K162" s="152" t="str">
        <f t="shared" si="25"/>
        <v/>
      </c>
      <c r="L162" s="151" t="e">
        <f t="shared" si="26"/>
        <v>#VALUE!</v>
      </c>
      <c r="N162" s="153"/>
      <c r="O162" s="152" t="str">
        <f t="shared" si="27"/>
        <v/>
      </c>
      <c r="P162" s="151" t="e">
        <f t="shared" si="28"/>
        <v>#VALUE!</v>
      </c>
      <c r="R162" s="152">
        <f t="shared" si="29"/>
        <v>0</v>
      </c>
      <c r="S162" s="152" t="str">
        <f t="shared" si="30"/>
        <v/>
      </c>
      <c r="T162" s="151" t="e">
        <f t="shared" si="31"/>
        <v>#VALUE!</v>
      </c>
    </row>
    <row r="163" spans="1:20" outlineLevel="1">
      <c r="A163" s="163" t="s">
        <v>325</v>
      </c>
      <c r="B163" s="12" t="s">
        <v>326</v>
      </c>
      <c r="E163" s="155"/>
      <c r="F163" s="154"/>
      <c r="H163" s="154"/>
      <c r="J163" s="153"/>
      <c r="K163" s="152"/>
      <c r="L163" s="151"/>
      <c r="N163" s="153"/>
      <c r="O163" s="152"/>
      <c r="P163" s="151"/>
      <c r="R163" s="152"/>
      <c r="S163" s="152"/>
      <c r="T163" s="151"/>
    </row>
    <row r="164" spans="1:20" outlineLevel="1">
      <c r="A164" s="157" t="s">
        <v>132</v>
      </c>
      <c r="B164" s="156" t="s">
        <v>327</v>
      </c>
      <c r="E164" s="155" t="s">
        <v>150</v>
      </c>
      <c r="F164" s="154"/>
      <c r="H164" s="154">
        <f>D164*F164</f>
        <v>0</v>
      </c>
      <c r="J164" s="153"/>
      <c r="K164" s="152" t="str">
        <f>IF($F164="","",$F164*J164)</f>
        <v/>
      </c>
      <c r="L164" s="151" t="e">
        <f>IF($H164="","",K164/$H164)</f>
        <v>#VALUE!</v>
      </c>
      <c r="N164" s="153"/>
      <c r="O164" s="152" t="str">
        <f>IF($F164="","",$F164*N164)</f>
        <v/>
      </c>
      <c r="P164" s="151" t="e">
        <f>IF($H164="","",O164/$H164)</f>
        <v>#VALUE!</v>
      </c>
      <c r="R164" s="152">
        <f>J164+N164</f>
        <v>0</v>
      </c>
      <c r="S164" s="152" t="str">
        <f>IF($F164="","",$F164*R164)</f>
        <v/>
      </c>
      <c r="T164" s="151" t="e">
        <f>IF($H164="","",S164/$H164)</f>
        <v>#VALUE!</v>
      </c>
    </row>
    <row r="165" spans="1:20" outlineLevel="1">
      <c r="A165" s="157" t="s">
        <v>138</v>
      </c>
      <c r="B165" s="156" t="s">
        <v>328</v>
      </c>
      <c r="E165" s="155" t="s">
        <v>150</v>
      </c>
      <c r="F165" s="154"/>
      <c r="H165" s="154">
        <f>D165*F165</f>
        <v>0</v>
      </c>
      <c r="J165" s="153"/>
      <c r="K165" s="152" t="str">
        <f>IF($F165="","",$F165*J165)</f>
        <v/>
      </c>
      <c r="L165" s="151" t="e">
        <f>IF($H165="","",K165/$H165)</f>
        <v>#VALUE!</v>
      </c>
      <c r="N165" s="153"/>
      <c r="O165" s="152" t="str">
        <f>IF($F165="","",$F165*N165)</f>
        <v/>
      </c>
      <c r="P165" s="151" t="e">
        <f>IF($H165="","",O165/$H165)</f>
        <v>#VALUE!</v>
      </c>
      <c r="R165" s="152">
        <f>J165+N165</f>
        <v>0</v>
      </c>
      <c r="S165" s="152" t="str">
        <f>IF($F165="","",$F165*R165)</f>
        <v/>
      </c>
      <c r="T165" s="151" t="e">
        <f>IF($H165="","",S165/$H165)</f>
        <v>#VALUE!</v>
      </c>
    </row>
    <row r="166" spans="1:20" outlineLevel="1">
      <c r="A166" s="157" t="s">
        <v>141</v>
      </c>
      <c r="B166" s="156" t="s">
        <v>329</v>
      </c>
      <c r="E166" s="155"/>
      <c r="F166" s="154"/>
      <c r="H166" s="154"/>
      <c r="J166" s="153"/>
      <c r="K166" s="152"/>
      <c r="L166" s="151"/>
      <c r="N166" s="153"/>
      <c r="O166" s="152"/>
      <c r="P166" s="151"/>
      <c r="R166" s="152"/>
      <c r="S166" s="152"/>
      <c r="T166" s="151"/>
    </row>
    <row r="167" spans="1:20" outlineLevel="1">
      <c r="A167" s="157"/>
      <c r="B167" s="162" t="s">
        <v>330</v>
      </c>
      <c r="E167" s="155" t="s">
        <v>136</v>
      </c>
      <c r="F167" s="154"/>
      <c r="H167" s="154">
        <f>D167*F167</f>
        <v>0</v>
      </c>
      <c r="J167" s="153"/>
      <c r="K167" s="152" t="str">
        <f>IF($F167="","",$F167*J167)</f>
        <v/>
      </c>
      <c r="L167" s="151" t="e">
        <f>IF($H167="","",K167/$H167)</f>
        <v>#VALUE!</v>
      </c>
      <c r="N167" s="153"/>
      <c r="O167" s="152" t="str">
        <f>IF($F167="","",$F167*N167)</f>
        <v/>
      </c>
      <c r="P167" s="151" t="e">
        <f>IF($H167="","",O167/$H167)</f>
        <v>#VALUE!</v>
      </c>
      <c r="R167" s="152">
        <f>J167+N167</f>
        <v>0</v>
      </c>
      <c r="S167" s="152" t="str">
        <f>IF($F167="","",$F167*R167)</f>
        <v/>
      </c>
      <c r="T167" s="151" t="e">
        <f>IF($H167="","",S167/$H167)</f>
        <v>#VALUE!</v>
      </c>
    </row>
    <row r="168" spans="1:20" outlineLevel="1">
      <c r="A168" s="157"/>
      <c r="B168" s="162" t="s">
        <v>330</v>
      </c>
      <c r="E168" s="155" t="s">
        <v>136</v>
      </c>
      <c r="F168" s="154"/>
      <c r="H168" s="154">
        <f>D168*F168</f>
        <v>0</v>
      </c>
      <c r="J168" s="153"/>
      <c r="K168" s="152" t="str">
        <f>IF($F168="","",$F168*J168)</f>
        <v/>
      </c>
      <c r="L168" s="151" t="e">
        <f>IF($H168="","",K168/$H168)</f>
        <v>#VALUE!</v>
      </c>
      <c r="N168" s="153"/>
      <c r="O168" s="152" t="str">
        <f>IF($F168="","",$F168*N168)</f>
        <v/>
      </c>
      <c r="P168" s="151" t="e">
        <f>IF($H168="","",O168/$H168)</f>
        <v>#VALUE!</v>
      </c>
      <c r="R168" s="152">
        <f>J168+N168</f>
        <v>0</v>
      </c>
      <c r="S168" s="152" t="str">
        <f>IF($F168="","",$F168*R168)</f>
        <v/>
      </c>
      <c r="T168" s="151" t="e">
        <f>IF($H168="","",S168/$H168)</f>
        <v>#VALUE!</v>
      </c>
    </row>
    <row r="169" spans="1:20" outlineLevel="1">
      <c r="A169" s="157" t="s">
        <v>165</v>
      </c>
      <c r="B169" s="156" t="s">
        <v>331</v>
      </c>
      <c r="E169" s="155" t="s">
        <v>136</v>
      </c>
      <c r="F169" s="154"/>
      <c r="H169" s="154">
        <f>D169*F169</f>
        <v>0</v>
      </c>
      <c r="J169" s="153"/>
      <c r="K169" s="152" t="str">
        <f>IF($F169="","",$F169*J169)</f>
        <v/>
      </c>
      <c r="L169" s="151" t="e">
        <f>IF($H169="","",K169/$H169)</f>
        <v>#VALUE!</v>
      </c>
      <c r="N169" s="153"/>
      <c r="O169" s="152" t="str">
        <f>IF($F169="","",$F169*N169)</f>
        <v/>
      </c>
      <c r="P169" s="151" t="e">
        <f>IF($H169="","",O169/$H169)</f>
        <v>#VALUE!</v>
      </c>
      <c r="R169" s="152">
        <f>J169+N169</f>
        <v>0</v>
      </c>
      <c r="S169" s="152" t="str">
        <f>IF($F169="","",$F169*R169)</f>
        <v/>
      </c>
      <c r="T169" s="151" t="e">
        <f>IF($H169="","",S169/$H169)</f>
        <v>#VALUE!</v>
      </c>
    </row>
    <row r="170" spans="1:20" outlineLevel="1">
      <c r="A170" s="157" t="s">
        <v>174</v>
      </c>
      <c r="B170" s="156" t="s">
        <v>332</v>
      </c>
      <c r="E170" s="155" t="s">
        <v>159</v>
      </c>
      <c r="F170" s="154"/>
      <c r="H170" s="154">
        <f>D170*F170</f>
        <v>0</v>
      </c>
      <c r="J170" s="153"/>
      <c r="K170" s="152" t="str">
        <f>IF($F170="","",$F170*J170)</f>
        <v/>
      </c>
      <c r="L170" s="151" t="e">
        <f>IF($H170="","",K170/$H170)</f>
        <v>#VALUE!</v>
      </c>
      <c r="N170" s="153"/>
      <c r="O170" s="152" t="str">
        <f>IF($F170="","",$F170*N170)</f>
        <v/>
      </c>
      <c r="P170" s="151" t="e">
        <f>IF($H170="","",O170/$H170)</f>
        <v>#VALUE!</v>
      </c>
      <c r="R170" s="152">
        <f>J170+N170</f>
        <v>0</v>
      </c>
      <c r="S170" s="152" t="str">
        <f>IF($F170="","",$F170*R170)</f>
        <v/>
      </c>
      <c r="T170" s="151" t="e">
        <f>IF($H170="","",S170/$H170)</f>
        <v>#VALUE!</v>
      </c>
    </row>
    <row r="171" spans="1:20" outlineLevel="1">
      <c r="A171" s="157" t="s">
        <v>176</v>
      </c>
      <c r="B171" s="156" t="s">
        <v>333</v>
      </c>
      <c r="E171" s="155" t="s">
        <v>159</v>
      </c>
      <c r="F171" s="154"/>
      <c r="H171" s="154">
        <f>D171*F171</f>
        <v>0</v>
      </c>
      <c r="J171" s="153"/>
      <c r="K171" s="152" t="str">
        <f>IF($F171="","",$F171*J171)</f>
        <v/>
      </c>
      <c r="L171" s="151" t="e">
        <f>IF($H171="","",K171/$H171)</f>
        <v>#VALUE!</v>
      </c>
      <c r="N171" s="153"/>
      <c r="O171" s="152" t="str">
        <f>IF($F171="","",$F171*N171)</f>
        <v/>
      </c>
      <c r="P171" s="151" t="e">
        <f>IF($H171="","",O171/$H171)</f>
        <v>#VALUE!</v>
      </c>
      <c r="R171" s="152">
        <f>J171+N171</f>
        <v>0</v>
      </c>
      <c r="S171" s="152" t="str">
        <f>IF($F171="","",$F171*R171)</f>
        <v/>
      </c>
      <c r="T171" s="151" t="e">
        <f>IF($H171="","",S171/$H171)</f>
        <v>#VALUE!</v>
      </c>
    </row>
    <row r="172" spans="1:20" outlineLevel="1">
      <c r="A172" s="157" t="s">
        <v>215</v>
      </c>
      <c r="B172" s="156" t="s">
        <v>334</v>
      </c>
      <c r="E172" s="155"/>
      <c r="F172" s="154"/>
      <c r="H172" s="154"/>
      <c r="J172" s="153"/>
      <c r="K172" s="152"/>
      <c r="L172" s="151"/>
      <c r="N172" s="153"/>
      <c r="O172" s="152"/>
      <c r="P172" s="151"/>
      <c r="R172" s="152"/>
      <c r="S172" s="152"/>
      <c r="T172" s="151"/>
    </row>
    <row r="173" spans="1:20" outlineLevel="1">
      <c r="A173" s="157"/>
      <c r="B173" s="156" t="s">
        <v>335</v>
      </c>
      <c r="E173" s="155" t="s">
        <v>136</v>
      </c>
      <c r="F173" s="154"/>
      <c r="H173" s="154">
        <f>D173*F173</f>
        <v>0</v>
      </c>
      <c r="J173" s="153"/>
      <c r="K173" s="152" t="str">
        <f>IF($F173="","",$F173*J173)</f>
        <v/>
      </c>
      <c r="L173" s="151" t="e">
        <f>IF($H173="","",K173/$H173)</f>
        <v>#VALUE!</v>
      </c>
      <c r="N173" s="153"/>
      <c r="O173" s="152" t="str">
        <f>IF($F173="","",$F173*N173)</f>
        <v/>
      </c>
      <c r="P173" s="151" t="e">
        <f>IF($H173="","",O173/$H173)</f>
        <v>#VALUE!</v>
      </c>
      <c r="R173" s="152">
        <f>J173+N173</f>
        <v>0</v>
      </c>
      <c r="S173" s="152" t="str">
        <f>IF($F173="","",$F173*R173)</f>
        <v/>
      </c>
      <c r="T173" s="151" t="e">
        <f>IF($H173="","",S173/$H173)</f>
        <v>#VALUE!</v>
      </c>
    </row>
    <row r="174" spans="1:20" outlineLevel="1">
      <c r="A174" s="157"/>
      <c r="B174" s="156" t="s">
        <v>336</v>
      </c>
      <c r="E174" s="155" t="s">
        <v>136</v>
      </c>
      <c r="F174" s="154"/>
      <c r="H174" s="154">
        <f>D174*F174</f>
        <v>0</v>
      </c>
      <c r="J174" s="153"/>
      <c r="K174" s="152" t="str">
        <f>IF($F174="","",$F174*J174)</f>
        <v/>
      </c>
      <c r="L174" s="151" t="e">
        <f>IF($H174="","",K174/$H174)</f>
        <v>#VALUE!</v>
      </c>
      <c r="N174" s="153"/>
      <c r="O174" s="152" t="str">
        <f>IF($F174="","",$F174*N174)</f>
        <v/>
      </c>
      <c r="P174" s="151" t="e">
        <f>IF($H174="","",O174/$H174)</f>
        <v>#VALUE!</v>
      </c>
      <c r="R174" s="152">
        <f>J174+N174</f>
        <v>0</v>
      </c>
      <c r="S174" s="152" t="str">
        <f>IF($F174="","",$F174*R174)</f>
        <v/>
      </c>
      <c r="T174" s="151" t="e">
        <f>IF($H174="","",S174/$H174)</f>
        <v>#VALUE!</v>
      </c>
    </row>
    <row r="175" spans="1:20" outlineLevel="1">
      <c r="A175" s="157" t="s">
        <v>125</v>
      </c>
      <c r="B175" s="156" t="s">
        <v>337</v>
      </c>
      <c r="E175" s="155" t="s">
        <v>159</v>
      </c>
      <c r="F175" s="154"/>
      <c r="H175" s="154">
        <f>D175*F175</f>
        <v>0</v>
      </c>
      <c r="J175" s="153"/>
      <c r="K175" s="152" t="str">
        <f>IF($F175="","",$F175*J175)</f>
        <v/>
      </c>
      <c r="L175" s="151" t="e">
        <f>IF($H175="","",K175/$H175)</f>
        <v>#VALUE!</v>
      </c>
      <c r="N175" s="153"/>
      <c r="O175" s="152" t="str">
        <f>IF($F175="","",$F175*N175)</f>
        <v/>
      </c>
      <c r="P175" s="151" t="e">
        <f>IF($H175="","",O175/$H175)</f>
        <v>#VALUE!</v>
      </c>
      <c r="R175" s="152">
        <f>J175+N175</f>
        <v>0</v>
      </c>
      <c r="S175" s="152" t="str">
        <f>IF($F175="","",$F175*R175)</f>
        <v/>
      </c>
      <c r="T175" s="151" t="e">
        <f>IF($H175="","",S175/$H175)</f>
        <v>#VALUE!</v>
      </c>
    </row>
    <row r="176" spans="1:20" outlineLevel="1">
      <c r="A176" s="157" t="s">
        <v>338</v>
      </c>
      <c r="B176" s="156" t="s">
        <v>339</v>
      </c>
      <c r="E176" s="155" t="s">
        <v>159</v>
      </c>
      <c r="F176" s="154"/>
      <c r="H176" s="154">
        <f>D176*F176</f>
        <v>0</v>
      </c>
      <c r="J176" s="153"/>
      <c r="K176" s="152" t="str">
        <f>IF($F176="","",$F176*J176)</f>
        <v/>
      </c>
      <c r="L176" s="151" t="e">
        <f>IF($H176="","",K176/$H176)</f>
        <v>#VALUE!</v>
      </c>
      <c r="N176" s="153"/>
      <c r="O176" s="152" t="str">
        <f>IF($F176="","",$F176*N176)</f>
        <v/>
      </c>
      <c r="P176" s="151" t="e">
        <f>IF($H176="","",O176/$H176)</f>
        <v>#VALUE!</v>
      </c>
      <c r="R176" s="152">
        <f>J176+N176</f>
        <v>0</v>
      </c>
      <c r="S176" s="152" t="str">
        <f>IF($F176="","",$F176*R176)</f>
        <v/>
      </c>
      <c r="T176" s="151" t="e">
        <f>IF($H176="","",S176/$H176)</f>
        <v>#VALUE!</v>
      </c>
    </row>
    <row r="177" spans="1:20" ht="6" customHeight="1" outlineLevel="1"/>
    <row r="178" spans="1:20" ht="15.75">
      <c r="B178" s="150" t="str">
        <f>"Kafli "&amp;A149&amp;" "&amp;B149&amp;" samtals:"</f>
        <v>Kafli 8.6 RÆKTUNARSVÆÐI samtals:</v>
      </c>
      <c r="C178" s="12" t="s">
        <v>183</v>
      </c>
      <c r="H178" s="51">
        <f>SUM(H150:H176)</f>
        <v>0</v>
      </c>
      <c r="K178" s="51">
        <f>SUM(K150:K176)</f>
        <v>0</v>
      </c>
      <c r="L178" s="93" t="e">
        <f>IF($H178="","",K178/$H178)</f>
        <v>#DIV/0!</v>
      </c>
      <c r="O178" s="51">
        <f>SUM(O150:O176)</f>
        <v>0</v>
      </c>
      <c r="P178" s="93" t="e">
        <f>IF($H178="","",O178/$H178)</f>
        <v>#DIV/0!</v>
      </c>
      <c r="S178" s="51">
        <f>SUM(S150:S176)</f>
        <v>0</v>
      </c>
      <c r="T178" s="93" t="e">
        <f>IF($H178="","",S178/$H178)</f>
        <v>#DIV/0!</v>
      </c>
    </row>
    <row r="179" spans="1:20" ht="6" customHeight="1">
      <c r="B179" s="150"/>
      <c r="H179" s="51"/>
      <c r="K179" s="51"/>
      <c r="L179" s="93"/>
      <c r="O179" s="51"/>
      <c r="P179" s="93"/>
      <c r="S179" s="51"/>
      <c r="T179" s="93"/>
    </row>
    <row r="180" spans="1:20">
      <c r="A180" s="161" t="s">
        <v>340</v>
      </c>
      <c r="B180" s="160" t="s">
        <v>341</v>
      </c>
      <c r="E180" s="155"/>
      <c r="J180" s="152"/>
      <c r="K180" s="152" t="str">
        <f>IF($F180="","",$F180*J180)</f>
        <v/>
      </c>
      <c r="L180" s="152" t="str">
        <f>IF($H180="","",K180/$H180)</f>
        <v/>
      </c>
      <c r="N180" s="152"/>
      <c r="O180" s="152" t="str">
        <f>IF($F180="","",$F180*N180)</f>
        <v/>
      </c>
      <c r="P180" s="152" t="str">
        <f>IF($H180="","",O180/$H180)</f>
        <v/>
      </c>
      <c r="R180" s="152" t="str">
        <f>IF($N180="","",J180+Q180)</f>
        <v/>
      </c>
      <c r="S180" s="152" t="str">
        <f>IF($F180="","",$F180*R180)</f>
        <v/>
      </c>
      <c r="T180" s="152" t="str">
        <f>IF($H180="","",S180/$H180)</f>
        <v/>
      </c>
    </row>
    <row r="181" spans="1:20" outlineLevel="1">
      <c r="A181" s="149" t="s">
        <v>342</v>
      </c>
      <c r="B181" s="12" t="s">
        <v>343</v>
      </c>
      <c r="E181" s="155"/>
      <c r="J181" s="153"/>
      <c r="K181" s="152"/>
      <c r="L181" s="151"/>
      <c r="N181" s="153"/>
      <c r="O181" s="152"/>
      <c r="P181" s="151"/>
      <c r="R181" s="152"/>
      <c r="S181" s="152"/>
      <c r="T181" s="151"/>
    </row>
    <row r="182" spans="1:20" outlineLevel="1">
      <c r="A182" s="157" t="s">
        <v>132</v>
      </c>
      <c r="B182" s="156" t="s">
        <v>344</v>
      </c>
      <c r="E182" s="155" t="s">
        <v>136</v>
      </c>
      <c r="F182" s="158"/>
      <c r="H182" s="158">
        <f t="shared" ref="H182:H198" si="32">D182*F182</f>
        <v>0</v>
      </c>
      <c r="J182" s="153"/>
      <c r="K182" s="152" t="str">
        <f t="shared" ref="K182:K198" si="33">IF($F182="","",$F182*J182)</f>
        <v/>
      </c>
      <c r="L182" s="151" t="e">
        <f t="shared" ref="L182:L198" si="34">IF($H182="","",K182/$H182)</f>
        <v>#VALUE!</v>
      </c>
      <c r="N182" s="153"/>
      <c r="O182" s="152" t="str">
        <f t="shared" ref="O182:O198" si="35">IF($F182="","",$F182*N182)</f>
        <v/>
      </c>
      <c r="P182" s="151" t="e">
        <f t="shared" ref="P182:P198" si="36">IF($H182="","",O182/$H182)</f>
        <v>#VALUE!</v>
      </c>
      <c r="R182" s="152">
        <f t="shared" ref="R182:R198" si="37">J182+N182</f>
        <v>0</v>
      </c>
      <c r="S182" s="152" t="str">
        <f t="shared" ref="S182:S198" si="38">IF($F182="","",$F182*R182)</f>
        <v/>
      </c>
      <c r="T182" s="151" t="e">
        <f t="shared" ref="T182:T198" si="39">IF($H182="","",S182/$H182)</f>
        <v>#VALUE!</v>
      </c>
    </row>
    <row r="183" spans="1:20" outlineLevel="1">
      <c r="A183" s="157" t="s">
        <v>138</v>
      </c>
      <c r="B183" s="156" t="s">
        <v>345</v>
      </c>
      <c r="C183" s="159"/>
      <c r="E183" s="155" t="s">
        <v>136</v>
      </c>
      <c r="F183" s="154"/>
      <c r="H183" s="154">
        <f t="shared" si="32"/>
        <v>0</v>
      </c>
      <c r="J183" s="153"/>
      <c r="K183" s="152" t="str">
        <f t="shared" si="33"/>
        <v/>
      </c>
      <c r="L183" s="151" t="e">
        <f t="shared" si="34"/>
        <v>#VALUE!</v>
      </c>
      <c r="N183" s="153"/>
      <c r="O183" s="152" t="str">
        <f t="shared" si="35"/>
        <v/>
      </c>
      <c r="P183" s="151" t="e">
        <f t="shared" si="36"/>
        <v>#VALUE!</v>
      </c>
      <c r="R183" s="152">
        <f t="shared" si="37"/>
        <v>0</v>
      </c>
      <c r="S183" s="152" t="str">
        <f t="shared" si="38"/>
        <v/>
      </c>
      <c r="T183" s="151" t="e">
        <f t="shared" si="39"/>
        <v>#VALUE!</v>
      </c>
    </row>
    <row r="184" spans="1:20" outlineLevel="1">
      <c r="A184" s="157" t="s">
        <v>141</v>
      </c>
      <c r="B184" s="156" t="s">
        <v>346</v>
      </c>
      <c r="E184" s="155" t="s">
        <v>136</v>
      </c>
      <c r="F184" s="154"/>
      <c r="H184" s="154">
        <f t="shared" si="32"/>
        <v>0</v>
      </c>
      <c r="J184" s="153"/>
      <c r="K184" s="152" t="str">
        <f t="shared" si="33"/>
        <v/>
      </c>
      <c r="L184" s="151" t="e">
        <f t="shared" si="34"/>
        <v>#VALUE!</v>
      </c>
      <c r="N184" s="153"/>
      <c r="O184" s="152" t="str">
        <f t="shared" si="35"/>
        <v/>
      </c>
      <c r="P184" s="151" t="e">
        <f t="shared" si="36"/>
        <v>#VALUE!</v>
      </c>
      <c r="R184" s="152">
        <f t="shared" si="37"/>
        <v>0</v>
      </c>
      <c r="S184" s="152" t="str">
        <f t="shared" si="38"/>
        <v/>
      </c>
      <c r="T184" s="151" t="e">
        <f t="shared" si="39"/>
        <v>#VALUE!</v>
      </c>
    </row>
    <row r="185" spans="1:20" outlineLevel="1">
      <c r="A185" s="157" t="s">
        <v>165</v>
      </c>
      <c r="B185" s="156" t="s">
        <v>347</v>
      </c>
      <c r="E185" s="155" t="s">
        <v>136</v>
      </c>
      <c r="F185" s="154"/>
      <c r="H185" s="154">
        <f t="shared" si="32"/>
        <v>0</v>
      </c>
      <c r="J185" s="153"/>
      <c r="K185" s="152" t="str">
        <f t="shared" si="33"/>
        <v/>
      </c>
      <c r="L185" s="151" t="e">
        <f t="shared" si="34"/>
        <v>#VALUE!</v>
      </c>
      <c r="N185" s="153"/>
      <c r="O185" s="152" t="str">
        <f t="shared" si="35"/>
        <v/>
      </c>
      <c r="P185" s="151" t="e">
        <f t="shared" si="36"/>
        <v>#VALUE!</v>
      </c>
      <c r="R185" s="152">
        <f t="shared" si="37"/>
        <v>0</v>
      </c>
      <c r="S185" s="152" t="str">
        <f t="shared" si="38"/>
        <v/>
      </c>
      <c r="T185" s="151" t="e">
        <f t="shared" si="39"/>
        <v>#VALUE!</v>
      </c>
    </row>
    <row r="186" spans="1:20" outlineLevel="1">
      <c r="A186" s="157" t="s">
        <v>174</v>
      </c>
      <c r="B186" s="156" t="s">
        <v>348</v>
      </c>
      <c r="E186" s="155" t="s">
        <v>136</v>
      </c>
      <c r="F186" s="154"/>
      <c r="H186" s="154">
        <f t="shared" si="32"/>
        <v>0</v>
      </c>
      <c r="J186" s="153"/>
      <c r="K186" s="152" t="str">
        <f t="shared" si="33"/>
        <v/>
      </c>
      <c r="L186" s="151" t="e">
        <f t="shared" si="34"/>
        <v>#VALUE!</v>
      </c>
      <c r="N186" s="153"/>
      <c r="O186" s="152" t="str">
        <f t="shared" si="35"/>
        <v/>
      </c>
      <c r="P186" s="151" t="e">
        <f t="shared" si="36"/>
        <v>#VALUE!</v>
      </c>
      <c r="R186" s="152">
        <f t="shared" si="37"/>
        <v>0</v>
      </c>
      <c r="S186" s="152" t="str">
        <f t="shared" si="38"/>
        <v/>
      </c>
      <c r="T186" s="151" t="e">
        <f t="shared" si="39"/>
        <v>#VALUE!</v>
      </c>
    </row>
    <row r="187" spans="1:20" outlineLevel="1">
      <c r="A187" s="157" t="s">
        <v>176</v>
      </c>
      <c r="B187" s="156" t="s">
        <v>349</v>
      </c>
      <c r="E187" s="155" t="s">
        <v>136</v>
      </c>
      <c r="F187" s="154"/>
      <c r="H187" s="154">
        <f t="shared" si="32"/>
        <v>0</v>
      </c>
      <c r="J187" s="153"/>
      <c r="K187" s="152" t="str">
        <f t="shared" si="33"/>
        <v/>
      </c>
      <c r="L187" s="151" t="e">
        <f t="shared" si="34"/>
        <v>#VALUE!</v>
      </c>
      <c r="N187" s="153"/>
      <c r="O187" s="152" t="str">
        <f t="shared" si="35"/>
        <v/>
      </c>
      <c r="P187" s="151" t="e">
        <f t="shared" si="36"/>
        <v>#VALUE!</v>
      </c>
      <c r="R187" s="152">
        <f t="shared" si="37"/>
        <v>0</v>
      </c>
      <c r="S187" s="152" t="str">
        <f t="shared" si="38"/>
        <v/>
      </c>
      <c r="T187" s="151" t="e">
        <f t="shared" si="39"/>
        <v>#VALUE!</v>
      </c>
    </row>
    <row r="188" spans="1:20" outlineLevel="1">
      <c r="A188" s="157" t="s">
        <v>215</v>
      </c>
      <c r="B188" s="156" t="s">
        <v>350</v>
      </c>
      <c r="E188" s="155" t="s">
        <v>136</v>
      </c>
      <c r="F188" s="154"/>
      <c r="H188" s="154">
        <f t="shared" si="32"/>
        <v>0</v>
      </c>
      <c r="J188" s="153"/>
      <c r="K188" s="152" t="str">
        <f t="shared" si="33"/>
        <v/>
      </c>
      <c r="L188" s="151" t="e">
        <f t="shared" si="34"/>
        <v>#VALUE!</v>
      </c>
      <c r="N188" s="153"/>
      <c r="O188" s="152" t="str">
        <f t="shared" si="35"/>
        <v/>
      </c>
      <c r="P188" s="151" t="e">
        <f t="shared" si="36"/>
        <v>#VALUE!</v>
      </c>
      <c r="R188" s="152">
        <f t="shared" si="37"/>
        <v>0</v>
      </c>
      <c r="S188" s="152" t="str">
        <f t="shared" si="38"/>
        <v/>
      </c>
      <c r="T188" s="151" t="e">
        <f t="shared" si="39"/>
        <v>#VALUE!</v>
      </c>
    </row>
    <row r="189" spans="1:20" outlineLevel="1">
      <c r="A189" s="157" t="s">
        <v>125</v>
      </c>
      <c r="B189" s="156" t="s">
        <v>351</v>
      </c>
      <c r="E189" s="155" t="s">
        <v>136</v>
      </c>
      <c r="F189" s="154"/>
      <c r="H189" s="154">
        <f t="shared" si="32"/>
        <v>0</v>
      </c>
      <c r="J189" s="153"/>
      <c r="K189" s="152" t="str">
        <f t="shared" si="33"/>
        <v/>
      </c>
      <c r="L189" s="151" t="e">
        <f t="shared" si="34"/>
        <v>#VALUE!</v>
      </c>
      <c r="N189" s="153"/>
      <c r="O189" s="152" t="str">
        <f t="shared" si="35"/>
        <v/>
      </c>
      <c r="P189" s="151" t="e">
        <f t="shared" si="36"/>
        <v>#VALUE!</v>
      </c>
      <c r="R189" s="152">
        <f t="shared" si="37"/>
        <v>0</v>
      </c>
      <c r="S189" s="152" t="str">
        <f t="shared" si="38"/>
        <v/>
      </c>
      <c r="T189" s="151" t="e">
        <f t="shared" si="39"/>
        <v>#VALUE!</v>
      </c>
    </row>
    <row r="190" spans="1:20" outlineLevel="1">
      <c r="A190" s="157" t="s">
        <v>338</v>
      </c>
      <c r="B190" s="156" t="s">
        <v>352</v>
      </c>
      <c r="E190" s="155" t="s">
        <v>136</v>
      </c>
      <c r="F190" s="154"/>
      <c r="H190" s="154">
        <f t="shared" si="32"/>
        <v>0</v>
      </c>
      <c r="J190" s="153"/>
      <c r="K190" s="152" t="str">
        <f t="shared" si="33"/>
        <v/>
      </c>
      <c r="L190" s="151" t="e">
        <f t="shared" si="34"/>
        <v>#VALUE!</v>
      </c>
      <c r="N190" s="153"/>
      <c r="O190" s="152" t="str">
        <f t="shared" si="35"/>
        <v/>
      </c>
      <c r="P190" s="151" t="e">
        <f t="shared" si="36"/>
        <v>#VALUE!</v>
      </c>
      <c r="R190" s="152">
        <f t="shared" si="37"/>
        <v>0</v>
      </c>
      <c r="S190" s="152" t="str">
        <f t="shared" si="38"/>
        <v/>
      </c>
      <c r="T190" s="151" t="e">
        <f t="shared" si="39"/>
        <v>#VALUE!</v>
      </c>
    </row>
    <row r="191" spans="1:20" outlineLevel="1">
      <c r="A191" s="157" t="s">
        <v>353</v>
      </c>
      <c r="B191" s="156" t="s">
        <v>354</v>
      </c>
      <c r="E191" s="155" t="s">
        <v>136</v>
      </c>
      <c r="F191" s="154"/>
      <c r="H191" s="154">
        <f t="shared" si="32"/>
        <v>0</v>
      </c>
      <c r="J191" s="153"/>
      <c r="K191" s="152" t="str">
        <f t="shared" si="33"/>
        <v/>
      </c>
      <c r="L191" s="151" t="e">
        <f t="shared" si="34"/>
        <v>#VALUE!</v>
      </c>
      <c r="N191" s="153"/>
      <c r="O191" s="152" t="str">
        <f t="shared" si="35"/>
        <v/>
      </c>
      <c r="P191" s="151" t="e">
        <f t="shared" si="36"/>
        <v>#VALUE!</v>
      </c>
      <c r="R191" s="152">
        <f t="shared" si="37"/>
        <v>0</v>
      </c>
      <c r="S191" s="152" t="str">
        <f t="shared" si="38"/>
        <v/>
      </c>
      <c r="T191" s="151" t="e">
        <f t="shared" si="39"/>
        <v>#VALUE!</v>
      </c>
    </row>
    <row r="192" spans="1:20" outlineLevel="1">
      <c r="A192" s="157" t="s">
        <v>355</v>
      </c>
      <c r="B192" s="156" t="s">
        <v>356</v>
      </c>
      <c r="E192" s="155" t="s">
        <v>136</v>
      </c>
      <c r="F192" s="154"/>
      <c r="H192" s="154">
        <f t="shared" si="32"/>
        <v>0</v>
      </c>
      <c r="J192" s="153"/>
      <c r="K192" s="152" t="str">
        <f t="shared" si="33"/>
        <v/>
      </c>
      <c r="L192" s="151" t="e">
        <f t="shared" si="34"/>
        <v>#VALUE!</v>
      </c>
      <c r="N192" s="153"/>
      <c r="O192" s="152" t="str">
        <f t="shared" si="35"/>
        <v/>
      </c>
      <c r="P192" s="151" t="e">
        <f t="shared" si="36"/>
        <v>#VALUE!</v>
      </c>
      <c r="R192" s="152">
        <f t="shared" si="37"/>
        <v>0</v>
      </c>
      <c r="S192" s="152" t="str">
        <f t="shared" si="38"/>
        <v/>
      </c>
      <c r="T192" s="151" t="e">
        <f t="shared" si="39"/>
        <v>#VALUE!</v>
      </c>
    </row>
    <row r="193" spans="1:20" outlineLevel="1">
      <c r="A193" s="157" t="s">
        <v>357</v>
      </c>
      <c r="B193" s="156" t="s">
        <v>358</v>
      </c>
      <c r="E193" s="155" t="s">
        <v>136</v>
      </c>
      <c r="F193" s="154"/>
      <c r="H193" s="154">
        <f t="shared" si="32"/>
        <v>0</v>
      </c>
      <c r="J193" s="153"/>
      <c r="K193" s="152" t="str">
        <f t="shared" si="33"/>
        <v/>
      </c>
      <c r="L193" s="151" t="e">
        <f t="shared" si="34"/>
        <v>#VALUE!</v>
      </c>
      <c r="N193" s="153"/>
      <c r="O193" s="152" t="str">
        <f t="shared" si="35"/>
        <v/>
      </c>
      <c r="P193" s="151" t="e">
        <f t="shared" si="36"/>
        <v>#VALUE!</v>
      </c>
      <c r="R193" s="152">
        <f t="shared" si="37"/>
        <v>0</v>
      </c>
      <c r="S193" s="152" t="str">
        <f t="shared" si="38"/>
        <v/>
      </c>
      <c r="T193" s="151" t="e">
        <f t="shared" si="39"/>
        <v>#VALUE!</v>
      </c>
    </row>
    <row r="194" spans="1:20" outlineLevel="1">
      <c r="A194" s="157" t="s">
        <v>359</v>
      </c>
      <c r="B194" s="156" t="s">
        <v>360</v>
      </c>
      <c r="E194" s="155" t="s">
        <v>136</v>
      </c>
      <c r="F194" s="154"/>
      <c r="H194" s="154">
        <f t="shared" si="32"/>
        <v>0</v>
      </c>
      <c r="J194" s="153"/>
      <c r="K194" s="152" t="str">
        <f t="shared" si="33"/>
        <v/>
      </c>
      <c r="L194" s="151" t="e">
        <f t="shared" si="34"/>
        <v>#VALUE!</v>
      </c>
      <c r="N194" s="153"/>
      <c r="O194" s="152" t="str">
        <f t="shared" si="35"/>
        <v/>
      </c>
      <c r="P194" s="151" t="e">
        <f t="shared" si="36"/>
        <v>#VALUE!</v>
      </c>
      <c r="R194" s="152">
        <f t="shared" si="37"/>
        <v>0</v>
      </c>
      <c r="S194" s="152" t="str">
        <f t="shared" si="38"/>
        <v/>
      </c>
      <c r="T194" s="151" t="e">
        <f t="shared" si="39"/>
        <v>#VALUE!</v>
      </c>
    </row>
    <row r="195" spans="1:20" outlineLevel="1">
      <c r="A195" s="157" t="s">
        <v>361</v>
      </c>
      <c r="B195" s="156" t="s">
        <v>362</v>
      </c>
      <c r="E195" s="155" t="s">
        <v>136</v>
      </c>
      <c r="F195" s="154"/>
      <c r="H195" s="154">
        <f t="shared" si="32"/>
        <v>0</v>
      </c>
      <c r="J195" s="153"/>
      <c r="K195" s="152" t="str">
        <f t="shared" si="33"/>
        <v/>
      </c>
      <c r="L195" s="151" t="e">
        <f t="shared" si="34"/>
        <v>#VALUE!</v>
      </c>
      <c r="N195" s="153"/>
      <c r="O195" s="152" t="str">
        <f t="shared" si="35"/>
        <v/>
      </c>
      <c r="P195" s="151" t="e">
        <f t="shared" si="36"/>
        <v>#VALUE!</v>
      </c>
      <c r="R195" s="152">
        <f t="shared" si="37"/>
        <v>0</v>
      </c>
      <c r="S195" s="152" t="str">
        <f t="shared" si="38"/>
        <v/>
      </c>
      <c r="T195" s="151" t="e">
        <f t="shared" si="39"/>
        <v>#VALUE!</v>
      </c>
    </row>
    <row r="196" spans="1:20" outlineLevel="1">
      <c r="A196" s="157" t="s">
        <v>363</v>
      </c>
      <c r="B196" s="156" t="s">
        <v>364</v>
      </c>
      <c r="E196" s="155" t="s">
        <v>136</v>
      </c>
      <c r="F196" s="154"/>
      <c r="H196" s="154">
        <f t="shared" si="32"/>
        <v>0</v>
      </c>
      <c r="J196" s="153"/>
      <c r="K196" s="152" t="str">
        <f t="shared" si="33"/>
        <v/>
      </c>
      <c r="L196" s="151" t="e">
        <f t="shared" si="34"/>
        <v>#VALUE!</v>
      </c>
      <c r="N196" s="153"/>
      <c r="O196" s="152" t="str">
        <f t="shared" si="35"/>
        <v/>
      </c>
      <c r="P196" s="151" t="e">
        <f t="shared" si="36"/>
        <v>#VALUE!</v>
      </c>
      <c r="R196" s="152">
        <f t="shared" si="37"/>
        <v>0</v>
      </c>
      <c r="S196" s="152" t="str">
        <f t="shared" si="38"/>
        <v/>
      </c>
      <c r="T196" s="151" t="e">
        <f t="shared" si="39"/>
        <v>#VALUE!</v>
      </c>
    </row>
    <row r="197" spans="1:20" outlineLevel="1">
      <c r="A197" s="157" t="s">
        <v>365</v>
      </c>
      <c r="B197" s="156" t="s">
        <v>366</v>
      </c>
      <c r="E197" s="155" t="s">
        <v>136</v>
      </c>
      <c r="F197" s="154"/>
      <c r="H197" s="154">
        <f t="shared" si="32"/>
        <v>0</v>
      </c>
      <c r="J197" s="153"/>
      <c r="K197" s="152" t="str">
        <f t="shared" si="33"/>
        <v/>
      </c>
      <c r="L197" s="151" t="e">
        <f t="shared" si="34"/>
        <v>#VALUE!</v>
      </c>
      <c r="N197" s="153"/>
      <c r="O197" s="152" t="str">
        <f t="shared" si="35"/>
        <v/>
      </c>
      <c r="P197" s="151" t="e">
        <f t="shared" si="36"/>
        <v>#VALUE!</v>
      </c>
      <c r="R197" s="152">
        <f t="shared" si="37"/>
        <v>0</v>
      </c>
      <c r="S197" s="152" t="str">
        <f t="shared" si="38"/>
        <v/>
      </c>
      <c r="T197" s="151" t="e">
        <f t="shared" si="39"/>
        <v>#VALUE!</v>
      </c>
    </row>
    <row r="198" spans="1:20" outlineLevel="1">
      <c r="A198" s="157" t="s">
        <v>367</v>
      </c>
      <c r="B198" s="156" t="s">
        <v>368</v>
      </c>
      <c r="E198" s="155" t="s">
        <v>136</v>
      </c>
      <c r="F198" s="154"/>
      <c r="H198" s="154">
        <f t="shared" si="32"/>
        <v>0</v>
      </c>
      <c r="J198" s="153"/>
      <c r="K198" s="152" t="str">
        <f t="shared" si="33"/>
        <v/>
      </c>
      <c r="L198" s="151" t="e">
        <f t="shared" si="34"/>
        <v>#VALUE!</v>
      </c>
      <c r="N198" s="153"/>
      <c r="O198" s="152" t="str">
        <f t="shared" si="35"/>
        <v/>
      </c>
      <c r="P198" s="151" t="e">
        <f t="shared" si="36"/>
        <v>#VALUE!</v>
      </c>
      <c r="R198" s="152">
        <f t="shared" si="37"/>
        <v>0</v>
      </c>
      <c r="S198" s="152" t="str">
        <f t="shared" si="38"/>
        <v/>
      </c>
      <c r="T198" s="151" t="e">
        <f t="shared" si="39"/>
        <v>#VALUE!</v>
      </c>
    </row>
    <row r="199" spans="1:20" outlineLevel="1">
      <c r="A199" s="149" t="s">
        <v>369</v>
      </c>
      <c r="B199" s="12" t="s">
        <v>370</v>
      </c>
      <c r="E199" s="155"/>
      <c r="J199" s="153"/>
      <c r="K199" s="152"/>
      <c r="L199" s="151"/>
      <c r="N199" s="153"/>
      <c r="O199" s="152"/>
      <c r="P199" s="151"/>
      <c r="R199" s="152"/>
      <c r="S199" s="152"/>
      <c r="T199" s="151"/>
    </row>
    <row r="200" spans="1:20" outlineLevel="1">
      <c r="A200" s="157" t="s">
        <v>132</v>
      </c>
      <c r="B200" s="156" t="s">
        <v>371</v>
      </c>
      <c r="E200" s="155" t="s">
        <v>136</v>
      </c>
      <c r="F200" s="158"/>
      <c r="H200" s="158">
        <f>D200*F200</f>
        <v>0</v>
      </c>
      <c r="J200" s="153"/>
      <c r="K200" s="152" t="str">
        <f>IF($F200="","",$F200*J200)</f>
        <v/>
      </c>
      <c r="L200" s="151" t="e">
        <f>IF($H200="","",K200/$H200)</f>
        <v>#VALUE!</v>
      </c>
      <c r="N200" s="153"/>
      <c r="O200" s="152" t="str">
        <f>IF($F200="","",$F200*N200)</f>
        <v/>
      </c>
      <c r="P200" s="151" t="e">
        <f>IF($H200="","",O200/$H200)</f>
        <v>#VALUE!</v>
      </c>
      <c r="R200" s="152">
        <f>J200+N200</f>
        <v>0</v>
      </c>
      <c r="S200" s="152" t="str">
        <f>IF($F200="","",$F200*R200)</f>
        <v/>
      </c>
      <c r="T200" s="151" t="e">
        <f>IF($H200="","",S200/$H200)</f>
        <v>#VALUE!</v>
      </c>
    </row>
    <row r="201" spans="1:20" outlineLevel="1">
      <c r="A201" s="157" t="s">
        <v>138</v>
      </c>
      <c r="B201" s="156" t="s">
        <v>372</v>
      </c>
      <c r="E201" s="155" t="s">
        <v>136</v>
      </c>
      <c r="F201" s="154"/>
      <c r="H201" s="154">
        <f>D201*F201</f>
        <v>0</v>
      </c>
      <c r="J201" s="153"/>
      <c r="K201" s="152" t="str">
        <f>IF($F201="","",$F201*J201)</f>
        <v/>
      </c>
      <c r="L201" s="151" t="e">
        <f>IF($H201="","",K201/$H201)</f>
        <v>#VALUE!</v>
      </c>
      <c r="N201" s="153"/>
      <c r="O201" s="152" t="str">
        <f>IF($F201="","",$F201*N201)</f>
        <v/>
      </c>
      <c r="P201" s="151" t="e">
        <f>IF($H201="","",O201/$H201)</f>
        <v>#VALUE!</v>
      </c>
      <c r="R201" s="152">
        <f>J201+N201</f>
        <v>0</v>
      </c>
      <c r="S201" s="152" t="str">
        <f>IF($F201="","",$F201*R201)</f>
        <v/>
      </c>
      <c r="T201" s="151" t="e">
        <f>IF($H201="","",S201/$H201)</f>
        <v>#VALUE!</v>
      </c>
    </row>
    <row r="202" spans="1:20" outlineLevel="1">
      <c r="A202" s="157" t="s">
        <v>141</v>
      </c>
      <c r="B202" s="156" t="s">
        <v>373</v>
      </c>
      <c r="E202" s="155" t="s">
        <v>136</v>
      </c>
      <c r="F202" s="154"/>
      <c r="H202" s="154">
        <f>D202*F202</f>
        <v>0</v>
      </c>
      <c r="J202" s="153"/>
      <c r="K202" s="152" t="str">
        <f>IF($F202="","",$F202*J202)</f>
        <v/>
      </c>
      <c r="L202" s="151" t="e">
        <f>IF($H202="","",K202/$H202)</f>
        <v>#VALUE!</v>
      </c>
      <c r="N202" s="153"/>
      <c r="O202" s="152" t="str">
        <f>IF($F202="","",$F202*N202)</f>
        <v/>
      </c>
      <c r="P202" s="151" t="e">
        <f>IF($H202="","",O202/$H202)</f>
        <v>#VALUE!</v>
      </c>
      <c r="R202" s="152">
        <f>J202+N202</f>
        <v>0</v>
      </c>
      <c r="S202" s="152" t="str">
        <f>IF($F202="","",$F202*R202)</f>
        <v/>
      </c>
      <c r="T202" s="151" t="e">
        <f>IF($H202="","",S202/$H202)</f>
        <v>#VALUE!</v>
      </c>
    </row>
    <row r="203" spans="1:20" ht="6" customHeight="1" outlineLevel="1"/>
    <row r="204" spans="1:20" ht="15.75">
      <c r="B204" s="150" t="str">
        <f>"Kafli "&amp;A180&amp;" "&amp;B180&amp;" samtals:"</f>
        <v>Kafli 8.7 Leiktæki og búnaður samtals:</v>
      </c>
      <c r="C204" s="12" t="s">
        <v>183</v>
      </c>
      <c r="H204" s="51">
        <f>SUM(H181:H202)</f>
        <v>0</v>
      </c>
      <c r="K204" s="51">
        <f>SUM(K181:K202)</f>
        <v>0</v>
      </c>
      <c r="L204" s="93" t="e">
        <f>IF($H204="","",K204/$H204)</f>
        <v>#DIV/0!</v>
      </c>
      <c r="O204" s="51">
        <f>SUM(O181:O202)</f>
        <v>0</v>
      </c>
      <c r="P204" s="93" t="e">
        <f>IF($H204="","",O204/$H204)</f>
        <v>#DIV/0!</v>
      </c>
      <c r="S204" s="51">
        <f>SUM(S181:S202)</f>
        <v>0</v>
      </c>
      <c r="T204" s="93" t="e">
        <f>IF($H204="","",S204/$H204)</f>
        <v>#DIV/0!</v>
      </c>
    </row>
    <row r="205" spans="1:20" ht="6" customHeight="1">
      <c r="B205" s="150"/>
      <c r="H205" s="51"/>
      <c r="K205" s="51"/>
      <c r="L205" s="93"/>
      <c r="O205" s="51"/>
      <c r="P205" s="93"/>
      <c r="S205" s="51"/>
      <c r="T205" s="93"/>
    </row>
    <row r="206" spans="1:20" ht="15.75">
      <c r="B206" s="50" t="str">
        <f>"Kafli "&amp;A4&amp;" FÆRIST Á TILBOÐSBLAÐ: "</f>
        <v xml:space="preserve">Kafli 8 FÆRIST Á TILBOÐSBLAÐ: </v>
      </c>
      <c r="C206" s="12" t="s">
        <v>183</v>
      </c>
      <c r="H206" s="51">
        <f>SUMIF($C$5:$C$204,$C$206,H5:H204)</f>
        <v>0</v>
      </c>
      <c r="K206" s="51">
        <f>SUMIF($C$5:$C$204,$C$206,K5:K204)</f>
        <v>0</v>
      </c>
      <c r="L206" s="93" t="e">
        <f>IF($H206="","",K206/$H206)</f>
        <v>#DIV/0!</v>
      </c>
      <c r="O206" s="51">
        <f>SUMIF($C$5:$C$204,$C$206,O5:O204)</f>
        <v>0</v>
      </c>
      <c r="P206" s="93" t="e">
        <f>IF($H206="","",O206/$H206)</f>
        <v>#DIV/0!</v>
      </c>
      <c r="S206" s="51">
        <f>SUMIF($C$5:$C$204,$C$206,S5:S204)</f>
        <v>0</v>
      </c>
      <c r="T206" s="93" t="e">
        <f>IF($H206="","",S206/$H206)</f>
        <v>#DIV/0!</v>
      </c>
    </row>
  </sheetData>
  <mergeCells count="11">
    <mergeCell ref="F1:F2"/>
    <mergeCell ref="A1:A2"/>
    <mergeCell ref="B1:B2"/>
    <mergeCell ref="C1:C2"/>
    <mergeCell ref="D1:D2"/>
    <mergeCell ref="E1:E2"/>
    <mergeCell ref="H1:H2"/>
    <mergeCell ref="G1:G2"/>
    <mergeCell ref="J1:L1"/>
    <mergeCell ref="N1:P1"/>
    <mergeCell ref="R1:T1"/>
  </mergeCells>
  <pageMargins left="0.31496062992125984" right="0.19685039370078741" top="0.55118110236220474" bottom="0.55118110236220474" header="0.19685039370078741" footer="0.19685039370078741"/>
  <pageSetup paperSize="9" scale="80" fitToHeight="5" orientation="landscape" r:id="rId1"/>
  <headerFooter>
    <oddHeader>&amp;R&amp;A</oddHeader>
    <oddFooter>&amp;LRáðgjafi&amp;C[Samningsgerð]&amp;Rbls. &amp;P af &amp;N</oddFooter>
  </headerFooter>
  <rowBreaks count="4" manualBreakCount="4">
    <brk id="39" max="16383" man="1"/>
    <brk id="70" max="16383" man="1"/>
    <brk id="148" max="16383" man="1"/>
    <brk id="179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 tint="-0.34998626667073579"/>
    <pageSetUpPr fitToPage="1"/>
  </sheetPr>
  <dimension ref="A1:I39"/>
  <sheetViews>
    <sheetView zoomScaleNormal="100" workbookViewId="0">
      <selection activeCell="A4" sqref="A4:C5"/>
    </sheetView>
  </sheetViews>
  <sheetFormatPr defaultRowHeight="15"/>
  <cols>
    <col min="1" max="2" width="9.7109375" customWidth="1"/>
    <col min="3" max="4" width="29.7109375" customWidth="1"/>
    <col min="5" max="5" width="18.7109375" customWidth="1"/>
  </cols>
  <sheetData>
    <row r="1" spans="1:9" ht="18.75" customHeight="1">
      <c r="A1" s="215"/>
      <c r="B1" s="215"/>
      <c r="G1" s="216"/>
      <c r="H1" s="216"/>
      <c r="I1" s="216"/>
    </row>
    <row r="2" spans="1:9" ht="15" customHeight="1">
      <c r="A2" s="200" t="str">
        <f>Fastar!B4</f>
        <v>[ Verkheiti ]</v>
      </c>
      <c r="B2" s="200"/>
      <c r="C2" s="200"/>
      <c r="E2" s="81" t="str">
        <f>Fastar!B6</f>
        <v>[ Verktaki/ráðgjafi/fyrirtæki ]</v>
      </c>
      <c r="H2" s="16"/>
      <c r="I2" s="16"/>
    </row>
    <row r="3" spans="1:9" ht="15" customHeight="1">
      <c r="A3" s="200"/>
      <c r="B3" s="200"/>
      <c r="C3" s="200"/>
      <c r="E3" s="57" t="str">
        <f>Fastar!B10</f>
        <v>[kennitala]</v>
      </c>
      <c r="H3" s="16"/>
      <c r="I3" s="16"/>
    </row>
    <row r="4" spans="1:9" ht="15" customHeight="1">
      <c r="A4" s="84"/>
      <c r="B4" s="84"/>
      <c r="C4" s="84"/>
      <c r="E4" s="57" t="str">
        <f>Fastar!B11</f>
        <v>[Heimilisfang]</v>
      </c>
      <c r="H4" s="16"/>
      <c r="I4" s="16"/>
    </row>
    <row r="5" spans="1:9" ht="15" customHeight="1">
      <c r="A5" s="84"/>
      <c r="B5" s="84"/>
      <c r="C5" s="84"/>
      <c r="E5" s="57" t="str">
        <f>Fastar!B12</f>
        <v>[Póstn. saður]</v>
      </c>
      <c r="H5" s="16"/>
      <c r="I5" s="16"/>
    </row>
    <row r="6" spans="1:9" ht="19.5" thickBot="1">
      <c r="A6" s="14"/>
      <c r="B6" s="14"/>
      <c r="G6" s="15"/>
      <c r="H6" s="15"/>
      <c r="I6" s="15"/>
    </row>
    <row r="7" spans="1:9" ht="30" customHeight="1" thickBot="1">
      <c r="A7" s="20" t="s">
        <v>374</v>
      </c>
      <c r="B7" s="18"/>
      <c r="C7" s="18"/>
      <c r="D7" s="18"/>
      <c r="E7" s="19"/>
    </row>
    <row r="8" spans="1:9" ht="30" customHeight="1" thickBot="1">
      <c r="A8" s="23" t="s">
        <v>375</v>
      </c>
      <c r="B8" s="23" t="s">
        <v>376</v>
      </c>
      <c r="C8" s="21" t="s">
        <v>32</v>
      </c>
      <c r="D8" s="22"/>
      <c r="E8" s="23" t="s">
        <v>377</v>
      </c>
    </row>
    <row r="9" spans="1:9">
      <c r="A9" s="24"/>
      <c r="B9" s="25"/>
      <c r="C9" s="217"/>
      <c r="D9" s="217"/>
      <c r="E9" s="26"/>
    </row>
    <row r="10" spans="1:9">
      <c r="A10" s="34">
        <v>1</v>
      </c>
      <c r="B10" s="28"/>
      <c r="C10" s="214" t="s">
        <v>378</v>
      </c>
      <c r="D10" s="214"/>
      <c r="E10" s="56">
        <f>'Aukaverk 1'!H42</f>
        <v>0</v>
      </c>
    </row>
    <row r="11" spans="1:9">
      <c r="A11" s="34">
        <v>2</v>
      </c>
      <c r="B11" s="28"/>
      <c r="C11" s="214" t="s">
        <v>378</v>
      </c>
      <c r="D11" s="214"/>
      <c r="E11" s="56">
        <f>'Aukaverk 2'!H42</f>
        <v>0</v>
      </c>
    </row>
    <row r="12" spans="1:9">
      <c r="A12" s="34">
        <v>3</v>
      </c>
      <c r="B12" s="28"/>
      <c r="C12" s="214" t="s">
        <v>378</v>
      </c>
      <c r="D12" s="214"/>
      <c r="E12" s="56"/>
    </row>
    <row r="13" spans="1:9">
      <c r="A13" s="34">
        <v>4</v>
      </c>
      <c r="B13" s="28"/>
      <c r="C13" s="214" t="s">
        <v>378</v>
      </c>
      <c r="D13" s="214"/>
      <c r="E13" s="56"/>
    </row>
    <row r="14" spans="1:9">
      <c r="A14" s="34">
        <v>5</v>
      </c>
      <c r="B14" s="28"/>
      <c r="C14" s="214" t="s">
        <v>378</v>
      </c>
      <c r="D14" s="214"/>
      <c r="E14" s="56"/>
    </row>
    <row r="15" spans="1:9">
      <c r="A15" s="34">
        <v>6</v>
      </c>
      <c r="B15" s="28"/>
      <c r="C15" s="214" t="s">
        <v>378</v>
      </c>
      <c r="D15" s="214"/>
      <c r="E15" s="56"/>
    </row>
    <row r="16" spans="1:9">
      <c r="A16" s="34">
        <v>7</v>
      </c>
      <c r="B16" s="28"/>
      <c r="C16" s="214" t="s">
        <v>378</v>
      </c>
      <c r="D16" s="214"/>
      <c r="E16" s="56"/>
    </row>
    <row r="17" spans="1:5">
      <c r="A17" s="34">
        <v>8</v>
      </c>
      <c r="B17" s="28"/>
      <c r="C17" s="214" t="s">
        <v>378</v>
      </c>
      <c r="D17" s="214"/>
      <c r="E17" s="56"/>
    </row>
    <row r="18" spans="1:5">
      <c r="A18" s="34">
        <v>9</v>
      </c>
      <c r="B18" s="28"/>
      <c r="C18" s="214" t="s">
        <v>378</v>
      </c>
      <c r="D18" s="214"/>
      <c r="E18" s="56"/>
    </row>
    <row r="19" spans="1:5">
      <c r="A19" s="34">
        <v>10</v>
      </c>
      <c r="B19" s="28"/>
      <c r="C19" s="214" t="s">
        <v>378</v>
      </c>
      <c r="D19" s="214"/>
      <c r="E19" s="56"/>
    </row>
    <row r="20" spans="1:5">
      <c r="A20" s="34">
        <v>11</v>
      </c>
      <c r="B20" s="28"/>
      <c r="C20" s="214" t="s">
        <v>378</v>
      </c>
      <c r="D20" s="214"/>
      <c r="E20" s="56"/>
    </row>
    <row r="21" spans="1:5">
      <c r="A21" s="27"/>
      <c r="B21" s="28"/>
      <c r="C21" s="214"/>
      <c r="D21" s="214"/>
      <c r="E21" s="35"/>
    </row>
    <row r="22" spans="1:5">
      <c r="A22" s="27"/>
      <c r="B22" s="28"/>
      <c r="C22" s="214"/>
      <c r="D22" s="214"/>
      <c r="E22" s="35"/>
    </row>
    <row r="23" spans="1:5">
      <c r="A23" s="27"/>
      <c r="B23" s="28"/>
      <c r="C23" s="214"/>
      <c r="D23" s="214"/>
      <c r="E23" s="35"/>
    </row>
    <row r="24" spans="1:5">
      <c r="A24" s="27"/>
      <c r="B24" s="28"/>
      <c r="C24" s="214"/>
      <c r="D24" s="214"/>
      <c r="E24" s="35"/>
    </row>
    <row r="25" spans="1:5">
      <c r="A25" s="27"/>
      <c r="B25" s="28"/>
      <c r="C25" s="214"/>
      <c r="D25" s="214"/>
      <c r="E25" s="35"/>
    </row>
    <row r="26" spans="1:5">
      <c r="A26" s="27"/>
      <c r="B26" s="28"/>
      <c r="C26" s="214"/>
      <c r="D26" s="214"/>
      <c r="E26" s="35"/>
    </row>
    <row r="27" spans="1:5">
      <c r="A27" s="27"/>
      <c r="B27" s="28"/>
      <c r="C27" s="214"/>
      <c r="D27" s="214"/>
      <c r="E27" s="35"/>
    </row>
    <row r="28" spans="1:5">
      <c r="A28" s="27"/>
      <c r="B28" s="28"/>
      <c r="C28" s="214"/>
      <c r="D28" s="214"/>
      <c r="E28" s="35"/>
    </row>
    <row r="29" spans="1:5">
      <c r="A29" s="27"/>
      <c r="B29" s="28"/>
      <c r="C29" s="214"/>
      <c r="D29" s="214"/>
      <c r="E29" s="35"/>
    </row>
    <row r="30" spans="1:5">
      <c r="A30" s="27"/>
      <c r="B30" s="28"/>
      <c r="C30" s="214"/>
      <c r="D30" s="214"/>
      <c r="E30" s="35"/>
    </row>
    <row r="31" spans="1:5">
      <c r="A31" s="27"/>
      <c r="B31" s="28"/>
      <c r="C31" s="214"/>
      <c r="D31" s="214"/>
      <c r="E31" s="35"/>
    </row>
    <row r="32" spans="1:5">
      <c r="A32" s="27"/>
      <c r="B32" s="28"/>
      <c r="C32" s="214"/>
      <c r="D32" s="214"/>
      <c r="E32" s="35"/>
    </row>
    <row r="33" spans="1:5">
      <c r="A33" s="27"/>
      <c r="B33" s="28"/>
      <c r="C33" s="214"/>
      <c r="D33" s="214"/>
      <c r="E33" s="35"/>
    </row>
    <row r="34" spans="1:5">
      <c r="A34" s="27"/>
      <c r="B34" s="28"/>
      <c r="C34" s="214"/>
      <c r="D34" s="214"/>
      <c r="E34" s="35"/>
    </row>
    <row r="35" spans="1:5">
      <c r="A35" s="27"/>
      <c r="B35" s="28"/>
      <c r="C35" s="214"/>
      <c r="D35" s="214"/>
      <c r="E35" s="35"/>
    </row>
    <row r="36" spans="1:5">
      <c r="A36" s="27"/>
      <c r="B36" s="28"/>
      <c r="C36" s="214"/>
      <c r="D36" s="214"/>
      <c r="E36" s="29"/>
    </row>
    <row r="37" spans="1:5">
      <c r="A37" s="27"/>
      <c r="B37" s="28"/>
      <c r="C37" s="214"/>
      <c r="D37" s="214"/>
      <c r="E37" s="29"/>
    </row>
    <row r="38" spans="1:5" ht="15.75" thickBot="1">
      <c r="A38" s="30"/>
      <c r="B38" s="31"/>
      <c r="C38" s="218"/>
      <c r="D38" s="218"/>
      <c r="E38" s="32"/>
    </row>
    <row r="39" spans="1:5" ht="30" customHeight="1" thickBot="1">
      <c r="A39" s="17"/>
      <c r="B39" s="18"/>
      <c r="C39" s="18"/>
      <c r="D39" s="33" t="s">
        <v>379</v>
      </c>
      <c r="E39" s="36">
        <f>SUM(E10:E35)</f>
        <v>0</v>
      </c>
    </row>
  </sheetData>
  <mergeCells count="33">
    <mergeCell ref="C38:D38"/>
    <mergeCell ref="C32:D32"/>
    <mergeCell ref="C33:D33"/>
    <mergeCell ref="C34:D34"/>
    <mergeCell ref="C35:D35"/>
    <mergeCell ref="C36:D36"/>
    <mergeCell ref="C37:D37"/>
    <mergeCell ref="C28:D28"/>
    <mergeCell ref="C29:D29"/>
    <mergeCell ref="C30:D30"/>
    <mergeCell ref="C31:D31"/>
    <mergeCell ref="C27:D27"/>
    <mergeCell ref="C26:D26"/>
    <mergeCell ref="C15:D15"/>
    <mergeCell ref="C16:D16"/>
    <mergeCell ref="C17:D17"/>
    <mergeCell ref="C18:D18"/>
    <mergeCell ref="C19:D19"/>
    <mergeCell ref="C20:D20"/>
    <mergeCell ref="C21:D21"/>
    <mergeCell ref="C22:D22"/>
    <mergeCell ref="C23:D23"/>
    <mergeCell ref="C24:D24"/>
    <mergeCell ref="C25:D25"/>
    <mergeCell ref="C14:D14"/>
    <mergeCell ref="A1:B1"/>
    <mergeCell ref="G1:I1"/>
    <mergeCell ref="A2:C3"/>
    <mergeCell ref="C9:D9"/>
    <mergeCell ref="C10:D10"/>
    <mergeCell ref="C11:D11"/>
    <mergeCell ref="C12:D12"/>
    <mergeCell ref="C13:D13"/>
  </mergeCells>
  <pageMargins left="0.31496062992125984" right="0.19685039370078741" top="0.55118110236220474" bottom="0.55118110236220474" header="0.31496062992125984" footer="0.31496062992125984"/>
  <pageSetup paperSize="9" orientation="portrait" r:id="rId1"/>
  <headerFooter>
    <oddHeader>&amp;R&amp;A</oddHeader>
    <oddFooter>&amp;LRáðgjafi&amp;C[Samningsgerð]&amp;Rbls. &amp;P af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 tint="-0.34998626667073579"/>
    <pageSetUpPr fitToPage="1"/>
  </sheetPr>
  <dimension ref="A1:I44"/>
  <sheetViews>
    <sheetView zoomScaleNormal="100" workbookViewId="0">
      <selection activeCell="C13" sqref="C13"/>
    </sheetView>
  </sheetViews>
  <sheetFormatPr defaultRowHeight="15"/>
  <cols>
    <col min="1" max="1" width="1.7109375" customWidth="1"/>
    <col min="2" max="2" width="17.7109375" customWidth="1"/>
    <col min="3" max="4" width="14.7109375" customWidth="1"/>
    <col min="5" max="5" width="8.7109375" customWidth="1"/>
    <col min="6" max="6" width="6.7109375" customWidth="1"/>
    <col min="7" max="7" width="12.7109375" customWidth="1"/>
    <col min="8" max="8" width="17.7109375" customWidth="1"/>
    <col min="9" max="9" width="1.7109375" customWidth="1"/>
  </cols>
  <sheetData>
    <row r="1" spans="1:9" ht="15" customHeight="1" thickTop="1">
      <c r="A1" s="7"/>
      <c r="B1" s="6"/>
      <c r="C1" s="6"/>
      <c r="D1" s="6"/>
      <c r="E1" s="6"/>
      <c r="F1" s="6"/>
      <c r="G1" s="6"/>
      <c r="H1" s="6"/>
      <c r="I1" s="8"/>
    </row>
    <row r="2" spans="1:9">
      <c r="A2" s="1"/>
      <c r="B2" s="58" t="str">
        <f>Fastar!B6</f>
        <v>[ Verktaki/ráðgjafi/fyrirtæki ]</v>
      </c>
      <c r="I2" s="2"/>
    </row>
    <row r="3" spans="1:9">
      <c r="A3" s="1"/>
      <c r="B3" s="58" t="str">
        <f>Fastar!B10</f>
        <v>[kennitala]</v>
      </c>
      <c r="I3" s="2"/>
    </row>
    <row r="4" spans="1:9">
      <c r="A4" s="1"/>
      <c r="B4" s="58" t="str">
        <f>Fastar!B11</f>
        <v>[Heimilisfang]</v>
      </c>
      <c r="I4" s="2"/>
    </row>
    <row r="5" spans="1:9">
      <c r="A5" s="1"/>
      <c r="B5" s="58" t="str">
        <f>Fastar!B12</f>
        <v>[Póstn. saður]</v>
      </c>
      <c r="I5" s="2"/>
    </row>
    <row r="6" spans="1:9">
      <c r="A6" s="1"/>
      <c r="B6" s="58" t="str">
        <f>Fastar!B13</f>
        <v>[Símanúmer / gsm ]</v>
      </c>
      <c r="I6" s="2"/>
    </row>
    <row r="7" spans="1:9">
      <c r="A7" s="1"/>
      <c r="B7" s="58" t="str">
        <f>Fastar!B14</f>
        <v>[Heimasíða]</v>
      </c>
      <c r="I7" s="2"/>
    </row>
    <row r="8" spans="1:9" ht="15.75" thickBot="1">
      <c r="A8" s="1"/>
      <c r="I8" s="2"/>
    </row>
    <row r="9" spans="1:9" ht="21.75" thickBot="1">
      <c r="A9" s="1"/>
      <c r="B9" s="18"/>
      <c r="C9" s="221" t="s">
        <v>380</v>
      </c>
      <c r="D9" s="221"/>
      <c r="E9" s="221"/>
      <c r="F9" s="221"/>
      <c r="G9" s="221"/>
      <c r="H9" s="18"/>
      <c r="I9" s="2"/>
    </row>
    <row r="10" spans="1:9">
      <c r="A10" s="1"/>
      <c r="I10" s="2"/>
    </row>
    <row r="11" spans="1:9">
      <c r="A11" s="1"/>
      <c r="B11" s="53" t="s">
        <v>381</v>
      </c>
      <c r="C11" s="54" t="str">
        <f>Fastar!B7</f>
        <v>[Umhverfis- og skipulagssvið Reykjavíkurborgar]</v>
      </c>
      <c r="D11" s="37"/>
      <c r="E11" s="37"/>
      <c r="I11" s="2"/>
    </row>
    <row r="12" spans="1:9" ht="30" customHeight="1">
      <c r="A12" s="1"/>
      <c r="B12" s="80" t="s">
        <v>382</v>
      </c>
      <c r="C12" s="224" t="str">
        <f>Fastar!B4</f>
        <v>[ Verkheiti ]</v>
      </c>
      <c r="D12" s="224"/>
      <c r="E12" s="224"/>
      <c r="G12" s="43" t="s">
        <v>383</v>
      </c>
      <c r="H12" s="38">
        <v>1</v>
      </c>
      <c r="I12" s="2"/>
    </row>
    <row r="13" spans="1:9" ht="15.75">
      <c r="A13" s="1"/>
      <c r="B13" s="53" t="s">
        <v>384</v>
      </c>
      <c r="C13" s="55"/>
      <c r="D13" s="9"/>
      <c r="E13" s="9"/>
      <c r="G13" s="43" t="s">
        <v>385</v>
      </c>
      <c r="H13" s="39"/>
      <c r="I13" s="2"/>
    </row>
    <row r="14" spans="1:9" ht="15.75" thickBot="1">
      <c r="A14" s="1"/>
      <c r="I14" s="2"/>
    </row>
    <row r="15" spans="1:9" ht="24.95" customHeight="1" thickBot="1">
      <c r="A15" s="1"/>
      <c r="B15" s="40" t="s">
        <v>386</v>
      </c>
      <c r="C15" s="18"/>
      <c r="D15" s="19"/>
      <c r="E15" s="41" t="s">
        <v>115</v>
      </c>
      <c r="F15" s="41" t="s">
        <v>116</v>
      </c>
      <c r="G15" s="41" t="s">
        <v>387</v>
      </c>
      <c r="H15" s="42" t="s">
        <v>388</v>
      </c>
      <c r="I15" s="2"/>
    </row>
    <row r="16" spans="1:9">
      <c r="A16" s="1"/>
      <c r="B16" s="222"/>
      <c r="C16" s="222"/>
      <c r="D16" s="223"/>
      <c r="E16" s="10"/>
      <c r="F16" s="10"/>
      <c r="G16" s="10"/>
      <c r="H16" s="45"/>
      <c r="I16" s="2"/>
    </row>
    <row r="17" spans="1:9">
      <c r="A17" s="1"/>
      <c r="B17" s="219"/>
      <c r="C17" s="219"/>
      <c r="D17" s="220"/>
      <c r="E17" s="11"/>
      <c r="F17" s="11"/>
      <c r="G17" s="11"/>
      <c r="H17" s="46">
        <f>E17*G17</f>
        <v>0</v>
      </c>
      <c r="I17" s="2"/>
    </row>
    <row r="18" spans="1:9">
      <c r="A18" s="1"/>
      <c r="B18" s="219"/>
      <c r="C18" s="219"/>
      <c r="D18" s="220"/>
      <c r="E18" s="11"/>
      <c r="F18" s="11"/>
      <c r="G18" s="11"/>
      <c r="H18" s="46">
        <f t="shared" ref="H18:H37" si="0">E18*G18</f>
        <v>0</v>
      </c>
      <c r="I18" s="2"/>
    </row>
    <row r="19" spans="1:9">
      <c r="A19" s="1"/>
      <c r="B19" s="219"/>
      <c r="C19" s="219"/>
      <c r="D19" s="220"/>
      <c r="E19" s="11"/>
      <c r="F19" s="11"/>
      <c r="G19" s="11"/>
      <c r="H19" s="46">
        <f t="shared" si="0"/>
        <v>0</v>
      </c>
      <c r="I19" s="2"/>
    </row>
    <row r="20" spans="1:9">
      <c r="A20" s="1"/>
      <c r="B20" s="219"/>
      <c r="C20" s="219"/>
      <c r="D20" s="220"/>
      <c r="E20" s="11"/>
      <c r="F20" s="11"/>
      <c r="G20" s="11"/>
      <c r="H20" s="46">
        <f t="shared" si="0"/>
        <v>0</v>
      </c>
      <c r="I20" s="2"/>
    </row>
    <row r="21" spans="1:9">
      <c r="A21" s="1"/>
      <c r="B21" s="219"/>
      <c r="C21" s="219"/>
      <c r="D21" s="220"/>
      <c r="E21" s="11"/>
      <c r="F21" s="11"/>
      <c r="G21" s="11"/>
      <c r="H21" s="46">
        <f t="shared" si="0"/>
        <v>0</v>
      </c>
      <c r="I21" s="2"/>
    </row>
    <row r="22" spans="1:9">
      <c r="A22" s="1"/>
      <c r="B22" s="219"/>
      <c r="C22" s="219"/>
      <c r="D22" s="220"/>
      <c r="E22" s="11"/>
      <c r="F22" s="11"/>
      <c r="G22" s="11"/>
      <c r="H22" s="46">
        <f t="shared" si="0"/>
        <v>0</v>
      </c>
      <c r="I22" s="2"/>
    </row>
    <row r="23" spans="1:9">
      <c r="A23" s="1"/>
      <c r="B23" s="219"/>
      <c r="C23" s="219"/>
      <c r="D23" s="220"/>
      <c r="E23" s="11"/>
      <c r="F23" s="11"/>
      <c r="G23" s="11"/>
      <c r="H23" s="46">
        <f t="shared" si="0"/>
        <v>0</v>
      </c>
      <c r="I23" s="2"/>
    </row>
    <row r="24" spans="1:9">
      <c r="A24" s="1"/>
      <c r="B24" s="219"/>
      <c r="C24" s="219"/>
      <c r="D24" s="220"/>
      <c r="E24" s="11"/>
      <c r="F24" s="11"/>
      <c r="G24" s="11"/>
      <c r="H24" s="46">
        <f t="shared" si="0"/>
        <v>0</v>
      </c>
      <c r="I24" s="2"/>
    </row>
    <row r="25" spans="1:9">
      <c r="A25" s="1"/>
      <c r="B25" s="219"/>
      <c r="C25" s="219"/>
      <c r="D25" s="220"/>
      <c r="E25" s="11"/>
      <c r="F25" s="11"/>
      <c r="G25" s="11"/>
      <c r="H25" s="46">
        <f t="shared" si="0"/>
        <v>0</v>
      </c>
      <c r="I25" s="2"/>
    </row>
    <row r="26" spans="1:9">
      <c r="A26" s="1"/>
      <c r="B26" s="219"/>
      <c r="C26" s="219"/>
      <c r="D26" s="220"/>
      <c r="E26" s="11"/>
      <c r="F26" s="11"/>
      <c r="G26" s="11"/>
      <c r="H26" s="46">
        <f t="shared" si="0"/>
        <v>0</v>
      </c>
      <c r="I26" s="2"/>
    </row>
    <row r="27" spans="1:9">
      <c r="A27" s="1"/>
      <c r="B27" s="219"/>
      <c r="C27" s="219"/>
      <c r="D27" s="220"/>
      <c r="E27" s="11"/>
      <c r="F27" s="11"/>
      <c r="G27" s="11"/>
      <c r="H27" s="46">
        <f t="shared" si="0"/>
        <v>0</v>
      </c>
      <c r="I27" s="2"/>
    </row>
    <row r="28" spans="1:9">
      <c r="A28" s="1"/>
      <c r="B28" s="219"/>
      <c r="C28" s="219"/>
      <c r="D28" s="220"/>
      <c r="E28" s="11"/>
      <c r="F28" s="11"/>
      <c r="G28" s="11"/>
      <c r="H28" s="46">
        <f t="shared" si="0"/>
        <v>0</v>
      </c>
      <c r="I28" s="2"/>
    </row>
    <row r="29" spans="1:9">
      <c r="A29" s="1"/>
      <c r="B29" s="219"/>
      <c r="C29" s="219"/>
      <c r="D29" s="220"/>
      <c r="E29" s="11"/>
      <c r="F29" s="11"/>
      <c r="G29" s="11"/>
      <c r="H29" s="46">
        <f t="shared" si="0"/>
        <v>0</v>
      </c>
      <c r="I29" s="2"/>
    </row>
    <row r="30" spans="1:9">
      <c r="A30" s="1"/>
      <c r="B30" s="219"/>
      <c r="C30" s="219"/>
      <c r="D30" s="220"/>
      <c r="E30" s="11"/>
      <c r="F30" s="11"/>
      <c r="G30" s="11"/>
      <c r="H30" s="46">
        <f t="shared" si="0"/>
        <v>0</v>
      </c>
      <c r="I30" s="2"/>
    </row>
    <row r="31" spans="1:9">
      <c r="A31" s="1"/>
      <c r="B31" s="219"/>
      <c r="C31" s="219"/>
      <c r="D31" s="220"/>
      <c r="E31" s="11"/>
      <c r="F31" s="11"/>
      <c r="G31" s="11"/>
      <c r="H31" s="46">
        <f t="shared" si="0"/>
        <v>0</v>
      </c>
      <c r="I31" s="2"/>
    </row>
    <row r="32" spans="1:9">
      <c r="A32" s="1"/>
      <c r="B32" s="219"/>
      <c r="C32" s="219"/>
      <c r="D32" s="220"/>
      <c r="E32" s="11"/>
      <c r="F32" s="11"/>
      <c r="G32" s="11"/>
      <c r="H32" s="46">
        <f t="shared" si="0"/>
        <v>0</v>
      </c>
      <c r="I32" s="2"/>
    </row>
    <row r="33" spans="1:9">
      <c r="A33" s="1"/>
      <c r="B33" s="219"/>
      <c r="C33" s="219"/>
      <c r="D33" s="220"/>
      <c r="E33" s="11"/>
      <c r="F33" s="11"/>
      <c r="G33" s="11"/>
      <c r="H33" s="46">
        <f t="shared" si="0"/>
        <v>0</v>
      </c>
      <c r="I33" s="2"/>
    </row>
    <row r="34" spans="1:9">
      <c r="A34" s="1"/>
      <c r="B34" s="219"/>
      <c r="C34" s="219"/>
      <c r="D34" s="220"/>
      <c r="E34" s="11"/>
      <c r="F34" s="11"/>
      <c r="G34" s="11"/>
      <c r="H34" s="46">
        <f t="shared" si="0"/>
        <v>0</v>
      </c>
      <c r="I34" s="2"/>
    </row>
    <row r="35" spans="1:9">
      <c r="A35" s="1"/>
      <c r="B35" s="219"/>
      <c r="C35" s="219"/>
      <c r="D35" s="220"/>
      <c r="E35" s="11"/>
      <c r="F35" s="11"/>
      <c r="G35" s="11"/>
      <c r="H35" s="46">
        <f t="shared" si="0"/>
        <v>0</v>
      </c>
      <c r="I35" s="2"/>
    </row>
    <row r="36" spans="1:9">
      <c r="A36" s="1"/>
      <c r="B36" s="219"/>
      <c r="C36" s="219"/>
      <c r="D36" s="220"/>
      <c r="E36" s="11"/>
      <c r="F36" s="11"/>
      <c r="G36" s="11"/>
      <c r="H36" s="46">
        <f t="shared" si="0"/>
        <v>0</v>
      </c>
      <c r="I36" s="2"/>
    </row>
    <row r="37" spans="1:9">
      <c r="A37" s="1"/>
      <c r="B37" s="219"/>
      <c r="C37" s="219"/>
      <c r="D37" s="220"/>
      <c r="E37" s="11"/>
      <c r="F37" s="11"/>
      <c r="G37" s="11"/>
      <c r="H37" s="46">
        <f t="shared" si="0"/>
        <v>0</v>
      </c>
      <c r="I37" s="2"/>
    </row>
    <row r="38" spans="1:9">
      <c r="A38" s="1"/>
      <c r="B38" s="219"/>
      <c r="C38" s="219"/>
      <c r="D38" s="220"/>
      <c r="E38" s="11"/>
      <c r="F38" s="11"/>
      <c r="G38" s="11"/>
      <c r="H38" s="46"/>
      <c r="I38" s="2"/>
    </row>
    <row r="39" spans="1:9">
      <c r="A39" s="1"/>
      <c r="B39" s="219"/>
      <c r="C39" s="219"/>
      <c r="D39" s="220"/>
      <c r="E39" s="11"/>
      <c r="F39" s="11"/>
      <c r="G39" s="11"/>
      <c r="H39" s="46"/>
      <c r="I39" s="2"/>
    </row>
    <row r="40" spans="1:9" ht="15.75" thickBot="1">
      <c r="A40" s="1"/>
      <c r="B40" s="225"/>
      <c r="C40" s="225"/>
      <c r="D40" s="226"/>
      <c r="E40" s="47"/>
      <c r="F40" s="47"/>
      <c r="G40" s="47"/>
      <c r="H40" s="48"/>
      <c r="I40" s="2"/>
    </row>
    <row r="41" spans="1:9">
      <c r="A41" s="1"/>
      <c r="E41" s="12"/>
      <c r="F41" s="12"/>
      <c r="G41" s="12"/>
      <c r="H41" s="12"/>
      <c r="I41" s="2"/>
    </row>
    <row r="42" spans="1:9" ht="15.75">
      <c r="A42" s="1"/>
      <c r="B42" s="37"/>
      <c r="C42" s="37"/>
      <c r="D42" s="37"/>
      <c r="E42" s="49"/>
      <c r="F42" s="12"/>
      <c r="G42" s="50" t="s">
        <v>74</v>
      </c>
      <c r="H42" s="51">
        <f>SUM(H17:H37)</f>
        <v>0</v>
      </c>
      <c r="I42" s="2"/>
    </row>
    <row r="43" spans="1:9" ht="15.75" thickBot="1">
      <c r="A43" s="3"/>
      <c r="B43" s="44" t="s">
        <v>389</v>
      </c>
      <c r="C43" s="4"/>
      <c r="D43" s="44" t="s">
        <v>390</v>
      </c>
      <c r="E43" s="13"/>
      <c r="F43" s="13"/>
      <c r="G43" s="13"/>
      <c r="H43" s="13"/>
      <c r="I43" s="5"/>
    </row>
    <row r="44" spans="1:9" ht="15.75" thickTop="1"/>
  </sheetData>
  <mergeCells count="27">
    <mergeCell ref="B39:D39"/>
    <mergeCell ref="B40:D40"/>
    <mergeCell ref="B33:D33"/>
    <mergeCell ref="B34:D34"/>
    <mergeCell ref="B35:D35"/>
    <mergeCell ref="B36:D36"/>
    <mergeCell ref="B37:D37"/>
    <mergeCell ref="B38:D38"/>
    <mergeCell ref="B32:D32"/>
    <mergeCell ref="B21:D21"/>
    <mergeCell ref="B22:D22"/>
    <mergeCell ref="B23:D23"/>
    <mergeCell ref="B24:D24"/>
    <mergeCell ref="B25:D25"/>
    <mergeCell ref="B26:D26"/>
    <mergeCell ref="B27:D27"/>
    <mergeCell ref="B28:D28"/>
    <mergeCell ref="B29:D29"/>
    <mergeCell ref="B30:D30"/>
    <mergeCell ref="B31:D31"/>
    <mergeCell ref="B20:D20"/>
    <mergeCell ref="C9:G9"/>
    <mergeCell ref="B16:D16"/>
    <mergeCell ref="B17:D17"/>
    <mergeCell ref="B18:D18"/>
    <mergeCell ref="B19:D19"/>
    <mergeCell ref="C12:E12"/>
  </mergeCells>
  <pageMargins left="0.31496062992125984" right="0.19685039370078741" top="0.55118110236220474" bottom="0.55118110236220474" header="0.31496062992125984" footer="0.31496062992125984"/>
  <pageSetup paperSize="9" orientation="portrait" r:id="rId1"/>
  <headerFooter>
    <oddHeader>&amp;R&amp;A</oddHeader>
    <oddFooter>&amp;LRáðgjafi&amp;C[Samningsgerð]&amp;Rbls. &amp;P af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 tint="-0.34998626667073579"/>
    <pageSetUpPr fitToPage="1"/>
  </sheetPr>
  <dimension ref="A1:I44"/>
  <sheetViews>
    <sheetView zoomScaleNormal="100" workbookViewId="0">
      <selection activeCell="C13" sqref="C13"/>
    </sheetView>
  </sheetViews>
  <sheetFormatPr defaultRowHeight="15"/>
  <cols>
    <col min="1" max="1" width="1.7109375" customWidth="1"/>
    <col min="2" max="2" width="18.7109375" customWidth="1"/>
    <col min="3" max="4" width="15.7109375" customWidth="1"/>
    <col min="5" max="5" width="8.7109375" customWidth="1"/>
    <col min="6" max="6" width="6.7109375" customWidth="1"/>
    <col min="7" max="7" width="12.7109375" customWidth="1"/>
    <col min="8" max="8" width="18.7109375" customWidth="1"/>
    <col min="9" max="9" width="1.7109375" customWidth="1"/>
  </cols>
  <sheetData>
    <row r="1" spans="1:9" ht="15" customHeight="1" thickTop="1">
      <c r="A1" s="7"/>
      <c r="B1" s="6"/>
      <c r="C1" s="6"/>
      <c r="D1" s="6"/>
      <c r="E1" s="6"/>
      <c r="F1" s="6"/>
      <c r="G1" s="6"/>
      <c r="H1" s="6"/>
      <c r="I1" s="8"/>
    </row>
    <row r="2" spans="1:9">
      <c r="A2" s="1"/>
      <c r="B2" s="58" t="str">
        <f>Fastar!B6</f>
        <v>[ Verktaki/ráðgjafi/fyrirtæki ]</v>
      </c>
      <c r="I2" s="2"/>
    </row>
    <row r="3" spans="1:9">
      <c r="A3" s="1"/>
      <c r="B3" s="58" t="str">
        <f>Fastar!B10</f>
        <v>[kennitala]</v>
      </c>
      <c r="I3" s="2"/>
    </row>
    <row r="4" spans="1:9">
      <c r="A4" s="1"/>
      <c r="B4" s="58" t="str">
        <f>Fastar!B11</f>
        <v>[Heimilisfang]</v>
      </c>
      <c r="I4" s="2"/>
    </row>
    <row r="5" spans="1:9">
      <c r="A5" s="1"/>
      <c r="B5" s="58" t="str">
        <f>Fastar!B12</f>
        <v>[Póstn. saður]</v>
      </c>
      <c r="I5" s="2"/>
    </row>
    <row r="6" spans="1:9">
      <c r="A6" s="1"/>
      <c r="B6" s="58" t="str">
        <f>Fastar!B13</f>
        <v>[Símanúmer / gsm ]</v>
      </c>
      <c r="I6" s="2"/>
    </row>
    <row r="7" spans="1:9">
      <c r="A7" s="1"/>
      <c r="B7" s="58" t="str">
        <f>Fastar!B14</f>
        <v>[Heimasíða]</v>
      </c>
      <c r="I7" s="2"/>
    </row>
    <row r="8" spans="1:9" ht="15.75" thickBot="1">
      <c r="A8" s="1"/>
      <c r="I8" s="2"/>
    </row>
    <row r="9" spans="1:9" ht="21.75" thickBot="1">
      <c r="A9" s="1"/>
      <c r="B9" s="18"/>
      <c r="C9" s="221" t="s">
        <v>380</v>
      </c>
      <c r="D9" s="221"/>
      <c r="E9" s="221"/>
      <c r="F9" s="221"/>
      <c r="G9" s="221"/>
      <c r="H9" s="18"/>
      <c r="I9" s="2"/>
    </row>
    <row r="10" spans="1:9">
      <c r="A10" s="1"/>
      <c r="I10" s="2"/>
    </row>
    <row r="11" spans="1:9">
      <c r="A11" s="1"/>
      <c r="B11" s="53" t="s">
        <v>381</v>
      </c>
      <c r="C11" s="54" t="str">
        <f>Fastar!B7</f>
        <v>[Umhverfis- og skipulagssvið Reykjavíkurborgar]</v>
      </c>
      <c r="D11" s="37"/>
      <c r="E11" s="37"/>
      <c r="I11" s="2"/>
    </row>
    <row r="12" spans="1:9" ht="30" customHeight="1">
      <c r="A12" s="1"/>
      <c r="B12" s="80" t="s">
        <v>382</v>
      </c>
      <c r="C12" s="224" t="str">
        <f>Fastar!B4</f>
        <v>[ Verkheiti ]</v>
      </c>
      <c r="D12" s="224"/>
      <c r="E12" s="224"/>
      <c r="G12" s="43" t="s">
        <v>383</v>
      </c>
      <c r="H12" s="38">
        <v>2</v>
      </c>
      <c r="I12" s="2"/>
    </row>
    <row r="13" spans="1:9" ht="15.75">
      <c r="A13" s="1"/>
      <c r="B13" s="53" t="s">
        <v>384</v>
      </c>
      <c r="C13" s="55"/>
      <c r="D13" s="9"/>
      <c r="E13" s="9"/>
      <c r="G13" s="43" t="s">
        <v>385</v>
      </c>
      <c r="H13" s="39"/>
      <c r="I13" s="2"/>
    </row>
    <row r="14" spans="1:9" ht="15.75" thickBot="1">
      <c r="A14" s="1"/>
      <c r="I14" s="2"/>
    </row>
    <row r="15" spans="1:9" ht="24.95" customHeight="1" thickBot="1">
      <c r="A15" s="1"/>
      <c r="B15" s="40" t="s">
        <v>386</v>
      </c>
      <c r="C15" s="18"/>
      <c r="D15" s="19"/>
      <c r="E15" s="41" t="s">
        <v>115</v>
      </c>
      <c r="F15" s="41" t="s">
        <v>116</v>
      </c>
      <c r="G15" s="41" t="s">
        <v>387</v>
      </c>
      <c r="H15" s="42" t="s">
        <v>388</v>
      </c>
      <c r="I15" s="2"/>
    </row>
    <row r="16" spans="1:9">
      <c r="A16" s="1"/>
      <c r="B16" s="222"/>
      <c r="C16" s="222"/>
      <c r="D16" s="223"/>
      <c r="E16" s="10"/>
      <c r="F16" s="10"/>
      <c r="G16" s="10"/>
      <c r="H16" s="45"/>
      <c r="I16" s="2"/>
    </row>
    <row r="17" spans="1:9">
      <c r="A17" s="1"/>
      <c r="B17" s="219"/>
      <c r="C17" s="219"/>
      <c r="D17" s="220"/>
      <c r="E17" s="11"/>
      <c r="F17" s="11"/>
      <c r="G17" s="11"/>
      <c r="H17" s="46">
        <f>E17*G17</f>
        <v>0</v>
      </c>
      <c r="I17" s="2"/>
    </row>
    <row r="18" spans="1:9">
      <c r="A18" s="1"/>
      <c r="B18" s="219"/>
      <c r="C18" s="219"/>
      <c r="D18" s="220"/>
      <c r="E18" s="11"/>
      <c r="F18" s="11"/>
      <c r="G18" s="11"/>
      <c r="H18" s="46">
        <f t="shared" ref="H18:H35" si="0">E18*G18</f>
        <v>0</v>
      </c>
      <c r="I18" s="2"/>
    </row>
    <row r="19" spans="1:9">
      <c r="A19" s="1"/>
      <c r="B19" s="219"/>
      <c r="C19" s="219"/>
      <c r="D19" s="220"/>
      <c r="E19" s="11"/>
      <c r="F19" s="11"/>
      <c r="G19" s="11"/>
      <c r="H19" s="46">
        <f t="shared" si="0"/>
        <v>0</v>
      </c>
      <c r="I19" s="2"/>
    </row>
    <row r="20" spans="1:9">
      <c r="A20" s="1"/>
      <c r="B20" s="219"/>
      <c r="C20" s="219"/>
      <c r="D20" s="220"/>
      <c r="E20" s="11"/>
      <c r="F20" s="11"/>
      <c r="G20" s="11"/>
      <c r="H20" s="46">
        <f t="shared" si="0"/>
        <v>0</v>
      </c>
      <c r="I20" s="2"/>
    </row>
    <row r="21" spans="1:9">
      <c r="A21" s="1"/>
      <c r="B21" s="219"/>
      <c r="C21" s="219"/>
      <c r="D21" s="220"/>
      <c r="E21" s="11"/>
      <c r="F21" s="11"/>
      <c r="G21" s="11"/>
      <c r="H21" s="46">
        <f t="shared" si="0"/>
        <v>0</v>
      </c>
      <c r="I21" s="2"/>
    </row>
    <row r="22" spans="1:9">
      <c r="A22" s="1"/>
      <c r="B22" s="219"/>
      <c r="C22" s="219"/>
      <c r="D22" s="220"/>
      <c r="E22" s="11"/>
      <c r="F22" s="11"/>
      <c r="G22" s="11"/>
      <c r="H22" s="46">
        <f t="shared" si="0"/>
        <v>0</v>
      </c>
      <c r="I22" s="2"/>
    </row>
    <row r="23" spans="1:9">
      <c r="A23" s="1"/>
      <c r="B23" s="219"/>
      <c r="C23" s="219"/>
      <c r="D23" s="220"/>
      <c r="E23" s="11"/>
      <c r="F23" s="11"/>
      <c r="G23" s="11"/>
      <c r="H23" s="46">
        <f t="shared" si="0"/>
        <v>0</v>
      </c>
      <c r="I23" s="2"/>
    </row>
    <row r="24" spans="1:9">
      <c r="A24" s="1"/>
      <c r="B24" s="219"/>
      <c r="C24" s="219"/>
      <c r="D24" s="220"/>
      <c r="E24" s="11"/>
      <c r="F24" s="11"/>
      <c r="G24" s="11"/>
      <c r="H24" s="46">
        <f t="shared" si="0"/>
        <v>0</v>
      </c>
      <c r="I24" s="2"/>
    </row>
    <row r="25" spans="1:9">
      <c r="A25" s="1"/>
      <c r="B25" s="219"/>
      <c r="C25" s="219"/>
      <c r="D25" s="220"/>
      <c r="E25" s="11"/>
      <c r="F25" s="11"/>
      <c r="G25" s="11"/>
      <c r="H25" s="46">
        <f t="shared" si="0"/>
        <v>0</v>
      </c>
      <c r="I25" s="2"/>
    </row>
    <row r="26" spans="1:9">
      <c r="A26" s="1"/>
      <c r="B26" s="219"/>
      <c r="C26" s="219"/>
      <c r="D26" s="220"/>
      <c r="E26" s="11"/>
      <c r="F26" s="11"/>
      <c r="G26" s="11"/>
      <c r="H26" s="46">
        <f t="shared" si="0"/>
        <v>0</v>
      </c>
      <c r="I26" s="2"/>
    </row>
    <row r="27" spans="1:9">
      <c r="A27" s="1"/>
      <c r="B27" s="219"/>
      <c r="C27" s="219"/>
      <c r="D27" s="220"/>
      <c r="E27" s="11"/>
      <c r="F27" s="11"/>
      <c r="G27" s="11"/>
      <c r="H27" s="46">
        <f t="shared" si="0"/>
        <v>0</v>
      </c>
      <c r="I27" s="2"/>
    </row>
    <row r="28" spans="1:9">
      <c r="A28" s="1"/>
      <c r="B28" s="219"/>
      <c r="C28" s="219"/>
      <c r="D28" s="220"/>
      <c r="E28" s="11"/>
      <c r="F28" s="11"/>
      <c r="G28" s="11"/>
      <c r="H28" s="46">
        <f t="shared" si="0"/>
        <v>0</v>
      </c>
      <c r="I28" s="2"/>
    </row>
    <row r="29" spans="1:9">
      <c r="A29" s="1"/>
      <c r="B29" s="219"/>
      <c r="C29" s="219"/>
      <c r="D29" s="220"/>
      <c r="E29" s="11"/>
      <c r="F29" s="11"/>
      <c r="G29" s="11"/>
      <c r="H29" s="46">
        <f t="shared" si="0"/>
        <v>0</v>
      </c>
      <c r="I29" s="2"/>
    </row>
    <row r="30" spans="1:9">
      <c r="A30" s="1"/>
      <c r="B30" s="219"/>
      <c r="C30" s="219"/>
      <c r="D30" s="220"/>
      <c r="E30" s="11"/>
      <c r="F30" s="11"/>
      <c r="G30" s="11"/>
      <c r="H30" s="46">
        <f t="shared" si="0"/>
        <v>0</v>
      </c>
      <c r="I30" s="2"/>
    </row>
    <row r="31" spans="1:9">
      <c r="A31" s="1"/>
      <c r="B31" s="219"/>
      <c r="C31" s="219"/>
      <c r="D31" s="220"/>
      <c r="E31" s="11"/>
      <c r="F31" s="11"/>
      <c r="G31" s="11"/>
      <c r="H31" s="46">
        <f t="shared" si="0"/>
        <v>0</v>
      </c>
      <c r="I31" s="2"/>
    </row>
    <row r="32" spans="1:9">
      <c r="A32" s="1"/>
      <c r="B32" s="219"/>
      <c r="C32" s="219"/>
      <c r="D32" s="220"/>
      <c r="E32" s="11"/>
      <c r="F32" s="11"/>
      <c r="G32" s="11"/>
      <c r="H32" s="46">
        <f t="shared" si="0"/>
        <v>0</v>
      </c>
      <c r="I32" s="2"/>
    </row>
    <row r="33" spans="1:9">
      <c r="A33" s="1"/>
      <c r="B33" s="219"/>
      <c r="C33" s="219"/>
      <c r="D33" s="220"/>
      <c r="E33" s="11"/>
      <c r="F33" s="11"/>
      <c r="G33" s="11"/>
      <c r="H33" s="46">
        <f t="shared" si="0"/>
        <v>0</v>
      </c>
      <c r="I33" s="2"/>
    </row>
    <row r="34" spans="1:9">
      <c r="A34" s="1"/>
      <c r="B34" s="219"/>
      <c r="C34" s="219"/>
      <c r="D34" s="220"/>
      <c r="E34" s="11"/>
      <c r="F34" s="11"/>
      <c r="G34" s="11"/>
      <c r="H34" s="46">
        <f t="shared" si="0"/>
        <v>0</v>
      </c>
      <c r="I34" s="2"/>
    </row>
    <row r="35" spans="1:9">
      <c r="A35" s="1"/>
      <c r="B35" s="219"/>
      <c r="C35" s="219"/>
      <c r="D35" s="220"/>
      <c r="E35" s="11"/>
      <c r="F35" s="11"/>
      <c r="G35" s="11"/>
      <c r="H35" s="46">
        <f t="shared" si="0"/>
        <v>0</v>
      </c>
      <c r="I35" s="2"/>
    </row>
    <row r="36" spans="1:9">
      <c r="A36" s="1"/>
      <c r="B36" s="219"/>
      <c r="C36" s="219"/>
      <c r="D36" s="220"/>
      <c r="E36" s="11"/>
      <c r="F36" s="11"/>
      <c r="G36" s="11"/>
      <c r="H36" s="46"/>
      <c r="I36" s="2"/>
    </row>
    <row r="37" spans="1:9">
      <c r="A37" s="1"/>
      <c r="B37" s="219"/>
      <c r="C37" s="219"/>
      <c r="D37" s="220"/>
      <c r="E37" s="11"/>
      <c r="F37" s="11"/>
      <c r="G37" s="11"/>
      <c r="H37" s="46"/>
      <c r="I37" s="2"/>
    </row>
    <row r="38" spans="1:9">
      <c r="A38" s="1"/>
      <c r="B38" s="219"/>
      <c r="C38" s="219"/>
      <c r="D38" s="220"/>
      <c r="E38" s="11"/>
      <c r="F38" s="11"/>
      <c r="G38" s="11"/>
      <c r="H38" s="46"/>
      <c r="I38" s="2"/>
    </row>
    <row r="39" spans="1:9">
      <c r="A39" s="1"/>
      <c r="B39" s="219"/>
      <c r="C39" s="219"/>
      <c r="D39" s="220"/>
      <c r="E39" s="11"/>
      <c r="F39" s="11"/>
      <c r="G39" s="11"/>
      <c r="H39" s="46"/>
      <c r="I39" s="2"/>
    </row>
    <row r="40" spans="1:9" ht="15.75" thickBot="1">
      <c r="A40" s="1"/>
      <c r="B40" s="225"/>
      <c r="C40" s="225"/>
      <c r="D40" s="226"/>
      <c r="E40" s="47"/>
      <c r="F40" s="47"/>
      <c r="G40" s="47"/>
      <c r="H40" s="48"/>
      <c r="I40" s="2"/>
    </row>
    <row r="41" spans="1:9">
      <c r="A41" s="1"/>
      <c r="E41" s="12"/>
      <c r="F41" s="12"/>
      <c r="G41" s="12"/>
      <c r="H41" s="12"/>
      <c r="I41" s="2"/>
    </row>
    <row r="42" spans="1:9" ht="16.5" thickBot="1">
      <c r="A42" s="1"/>
      <c r="B42" s="37"/>
      <c r="C42" s="37"/>
      <c r="D42" s="37"/>
      <c r="E42" s="49"/>
      <c r="F42" s="12"/>
      <c r="G42" s="50" t="s">
        <v>74</v>
      </c>
      <c r="H42" s="52">
        <f>SUM(H17:H39)</f>
        <v>0</v>
      </c>
      <c r="I42" s="2"/>
    </row>
    <row r="43" spans="1:9" ht="15.75" thickBot="1">
      <c r="A43" s="3"/>
      <c r="B43" s="44" t="s">
        <v>389</v>
      </c>
      <c r="C43" s="4"/>
      <c r="D43" s="44" t="s">
        <v>390</v>
      </c>
      <c r="E43" s="13"/>
      <c r="F43" s="13"/>
      <c r="G43" s="13"/>
      <c r="H43" s="13"/>
      <c r="I43" s="5"/>
    </row>
    <row r="44" spans="1:9" ht="15.75" thickTop="1"/>
  </sheetData>
  <mergeCells count="27">
    <mergeCell ref="B39:D39"/>
    <mergeCell ref="B40:D40"/>
    <mergeCell ref="B33:D33"/>
    <mergeCell ref="B34:D34"/>
    <mergeCell ref="B35:D35"/>
    <mergeCell ref="B36:D36"/>
    <mergeCell ref="B37:D37"/>
    <mergeCell ref="B38:D38"/>
    <mergeCell ref="B32:D32"/>
    <mergeCell ref="B21:D21"/>
    <mergeCell ref="B22:D22"/>
    <mergeCell ref="B23:D23"/>
    <mergeCell ref="B24:D24"/>
    <mergeCell ref="B25:D25"/>
    <mergeCell ref="B26:D26"/>
    <mergeCell ref="B27:D27"/>
    <mergeCell ref="B28:D28"/>
    <mergeCell ref="B29:D29"/>
    <mergeCell ref="B30:D30"/>
    <mergeCell ref="B31:D31"/>
    <mergeCell ref="B20:D20"/>
    <mergeCell ref="C9:G9"/>
    <mergeCell ref="B16:D16"/>
    <mergeCell ref="B17:D17"/>
    <mergeCell ref="B18:D18"/>
    <mergeCell ref="B19:D19"/>
    <mergeCell ref="C12:E12"/>
  </mergeCells>
  <pageMargins left="0.31496062992125984" right="0.19685039370078741" top="0.55118110236220474" bottom="0.55118110236220474" header="0.31496062992125984" footer="0.31496062992125984"/>
  <pageSetup paperSize="9" scale="98" orientation="portrait" r:id="rId1"/>
  <headerFooter>
    <oddHeader>&amp;R&amp;A</oddHeader>
    <oddFooter>&amp;LRáðgjafi&amp;C[Samningsgerð]&amp;Rbls. &amp;P af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 tint="-0.34998626667073579"/>
    <pageSetUpPr fitToPage="1"/>
  </sheetPr>
  <dimension ref="A1:I39"/>
  <sheetViews>
    <sheetView zoomScale="70" zoomScaleNormal="70" workbookViewId="0">
      <selection activeCell="A4" sqref="A4:C5"/>
    </sheetView>
  </sheetViews>
  <sheetFormatPr defaultRowHeight="15"/>
  <cols>
    <col min="1" max="2" width="9.7109375" customWidth="1"/>
    <col min="3" max="4" width="29.7109375" customWidth="1"/>
    <col min="5" max="5" width="18.7109375" customWidth="1"/>
  </cols>
  <sheetData>
    <row r="1" spans="1:9" ht="18.75" customHeight="1">
      <c r="A1" s="215"/>
      <c r="B1" s="215"/>
      <c r="G1" s="216"/>
      <c r="H1" s="216"/>
      <c r="I1" s="216"/>
    </row>
    <row r="2" spans="1:9" ht="15" customHeight="1">
      <c r="A2" s="200" t="str">
        <f>Fastar!B4</f>
        <v>[ Verkheiti ]</v>
      </c>
      <c r="B2" s="200"/>
      <c r="C2" s="200"/>
      <c r="E2" s="81" t="str">
        <f>Fastar!B6</f>
        <v>[ Verktaki/ráðgjafi/fyrirtæki ]</v>
      </c>
      <c r="H2" s="16"/>
      <c r="I2" s="16"/>
    </row>
    <row r="3" spans="1:9" ht="15" customHeight="1">
      <c r="A3" s="200"/>
      <c r="B3" s="200"/>
      <c r="C3" s="200"/>
      <c r="E3" s="57" t="str">
        <f>Fastar!B10</f>
        <v>[kennitala]</v>
      </c>
      <c r="H3" s="16"/>
      <c r="I3" s="16"/>
    </row>
    <row r="4" spans="1:9" ht="15" customHeight="1">
      <c r="A4" s="227"/>
      <c r="B4" s="227"/>
      <c r="C4" s="227"/>
      <c r="E4" s="57" t="str">
        <f>Fastar!B11</f>
        <v>[Heimilisfang]</v>
      </c>
      <c r="H4" s="16"/>
      <c r="I4" s="16"/>
    </row>
    <row r="5" spans="1:9" ht="15" customHeight="1">
      <c r="A5" s="227"/>
      <c r="B5" s="227"/>
      <c r="C5" s="227"/>
      <c r="E5" s="57" t="str">
        <f>Fastar!B12</f>
        <v>[Póstn. saður]</v>
      </c>
      <c r="H5" s="16"/>
      <c r="I5" s="16"/>
    </row>
    <row r="6" spans="1:9" ht="19.5" thickBot="1">
      <c r="A6" s="14"/>
      <c r="B6" s="14"/>
      <c r="G6" s="15"/>
      <c r="H6" s="15"/>
      <c r="I6" s="15"/>
    </row>
    <row r="7" spans="1:9" ht="30" customHeight="1" thickBot="1">
      <c r="A7" s="228" t="s">
        <v>391</v>
      </c>
      <c r="B7" s="188"/>
      <c r="C7" s="188"/>
      <c r="D7" s="188"/>
      <c r="E7" s="229"/>
    </row>
    <row r="8" spans="1:9" ht="30" customHeight="1" thickBot="1">
      <c r="A8" s="23" t="s">
        <v>375</v>
      </c>
      <c r="B8" s="23" t="s">
        <v>376</v>
      </c>
      <c r="C8" s="21" t="s">
        <v>32</v>
      </c>
      <c r="D8" s="22"/>
      <c r="E8" s="23" t="s">
        <v>377</v>
      </c>
    </row>
    <row r="9" spans="1:9">
      <c r="A9" s="24"/>
      <c r="B9" s="25"/>
      <c r="C9" s="217"/>
      <c r="D9" s="217"/>
      <c r="E9" s="26"/>
    </row>
    <row r="10" spans="1:9">
      <c r="A10" s="34">
        <v>1</v>
      </c>
      <c r="B10" s="28"/>
      <c r="C10" s="214" t="s">
        <v>392</v>
      </c>
      <c r="D10" s="214"/>
      <c r="E10" s="56">
        <f>'Viðbótarverk 1'!H42</f>
        <v>0</v>
      </c>
    </row>
    <row r="11" spans="1:9">
      <c r="A11" s="34">
        <v>2</v>
      </c>
      <c r="B11" s="28"/>
      <c r="C11" s="214" t="s">
        <v>392</v>
      </c>
      <c r="D11" s="214"/>
      <c r="E11" s="56">
        <f>'Viðbótarverk 2'!H42</f>
        <v>0</v>
      </c>
    </row>
    <row r="12" spans="1:9">
      <c r="A12" s="34">
        <v>3</v>
      </c>
      <c r="B12" s="28"/>
      <c r="C12" s="214" t="s">
        <v>392</v>
      </c>
      <c r="D12" s="214"/>
      <c r="E12" s="56"/>
    </row>
    <row r="13" spans="1:9">
      <c r="A13" s="34">
        <v>4</v>
      </c>
      <c r="B13" s="28"/>
      <c r="C13" s="214" t="s">
        <v>392</v>
      </c>
      <c r="D13" s="214"/>
      <c r="E13" s="56"/>
    </row>
    <row r="14" spans="1:9">
      <c r="A14" s="34">
        <v>5</v>
      </c>
      <c r="B14" s="28"/>
      <c r="C14" s="214" t="s">
        <v>392</v>
      </c>
      <c r="D14" s="214"/>
      <c r="E14" s="56"/>
    </row>
    <row r="15" spans="1:9">
      <c r="A15" s="34">
        <v>6</v>
      </c>
      <c r="B15" s="28"/>
      <c r="C15" s="214" t="s">
        <v>392</v>
      </c>
      <c r="D15" s="214"/>
      <c r="E15" s="56"/>
    </row>
    <row r="16" spans="1:9">
      <c r="A16" s="34">
        <v>7</v>
      </c>
      <c r="B16" s="28"/>
      <c r="C16" s="214" t="s">
        <v>392</v>
      </c>
      <c r="D16" s="214"/>
      <c r="E16" s="56"/>
    </row>
    <row r="17" spans="1:5">
      <c r="A17" s="34">
        <v>8</v>
      </c>
      <c r="B17" s="28"/>
      <c r="C17" s="214" t="s">
        <v>392</v>
      </c>
      <c r="D17" s="214"/>
      <c r="E17" s="56"/>
    </row>
    <row r="18" spans="1:5">
      <c r="A18" s="34">
        <v>9</v>
      </c>
      <c r="B18" s="28"/>
      <c r="C18" s="214" t="s">
        <v>392</v>
      </c>
      <c r="D18" s="214"/>
      <c r="E18" s="56"/>
    </row>
    <row r="19" spans="1:5">
      <c r="A19" s="34">
        <v>10</v>
      </c>
      <c r="B19" s="28"/>
      <c r="C19" s="214" t="s">
        <v>392</v>
      </c>
      <c r="D19" s="214"/>
      <c r="E19" s="56"/>
    </row>
    <row r="20" spans="1:5">
      <c r="A20" s="34">
        <v>11</v>
      </c>
      <c r="B20" s="28"/>
      <c r="C20" s="214" t="s">
        <v>392</v>
      </c>
      <c r="D20" s="214"/>
      <c r="E20" s="56"/>
    </row>
    <row r="21" spans="1:5">
      <c r="A21" s="27"/>
      <c r="B21" s="28"/>
      <c r="C21" s="214"/>
      <c r="D21" s="214"/>
      <c r="E21" s="35"/>
    </row>
    <row r="22" spans="1:5">
      <c r="A22" s="27"/>
      <c r="B22" s="28"/>
      <c r="C22" s="214"/>
      <c r="D22" s="214"/>
      <c r="E22" s="35"/>
    </row>
    <row r="23" spans="1:5">
      <c r="A23" s="27"/>
      <c r="B23" s="28"/>
      <c r="C23" s="214"/>
      <c r="D23" s="214"/>
      <c r="E23" s="35"/>
    </row>
    <row r="24" spans="1:5">
      <c r="A24" s="27"/>
      <c r="B24" s="28"/>
      <c r="C24" s="214"/>
      <c r="D24" s="214"/>
      <c r="E24" s="35"/>
    </row>
    <row r="25" spans="1:5">
      <c r="A25" s="27"/>
      <c r="B25" s="28"/>
      <c r="C25" s="214"/>
      <c r="D25" s="214"/>
      <c r="E25" s="35"/>
    </row>
    <row r="26" spans="1:5">
      <c r="A26" s="27"/>
      <c r="B26" s="28"/>
      <c r="C26" s="214"/>
      <c r="D26" s="214"/>
      <c r="E26" s="35"/>
    </row>
    <row r="27" spans="1:5">
      <c r="A27" s="27"/>
      <c r="B27" s="28"/>
      <c r="C27" s="214"/>
      <c r="D27" s="214"/>
      <c r="E27" s="35"/>
    </row>
    <row r="28" spans="1:5">
      <c r="A28" s="27"/>
      <c r="B28" s="28"/>
      <c r="C28" s="214"/>
      <c r="D28" s="214"/>
      <c r="E28" s="35"/>
    </row>
    <row r="29" spans="1:5">
      <c r="A29" s="27"/>
      <c r="B29" s="28"/>
      <c r="C29" s="214"/>
      <c r="D29" s="214"/>
      <c r="E29" s="35"/>
    </row>
    <row r="30" spans="1:5">
      <c r="A30" s="27"/>
      <c r="B30" s="28"/>
      <c r="C30" s="214"/>
      <c r="D30" s="214"/>
      <c r="E30" s="35"/>
    </row>
    <row r="31" spans="1:5">
      <c r="A31" s="27"/>
      <c r="B31" s="28"/>
      <c r="C31" s="214"/>
      <c r="D31" s="214"/>
      <c r="E31" s="35"/>
    </row>
    <row r="32" spans="1:5">
      <c r="A32" s="27"/>
      <c r="B32" s="28"/>
      <c r="C32" s="214"/>
      <c r="D32" s="214"/>
      <c r="E32" s="35"/>
    </row>
    <row r="33" spans="1:5">
      <c r="A33" s="27"/>
      <c r="B33" s="28"/>
      <c r="C33" s="214"/>
      <c r="D33" s="214"/>
      <c r="E33" s="35"/>
    </row>
    <row r="34" spans="1:5">
      <c r="A34" s="27"/>
      <c r="B34" s="28"/>
      <c r="C34" s="214"/>
      <c r="D34" s="214"/>
      <c r="E34" s="35"/>
    </row>
    <row r="35" spans="1:5">
      <c r="A35" s="27"/>
      <c r="B35" s="28"/>
      <c r="C35" s="214"/>
      <c r="D35" s="214"/>
      <c r="E35" s="35"/>
    </row>
    <row r="36" spans="1:5">
      <c r="A36" s="27"/>
      <c r="B36" s="28"/>
      <c r="C36" s="214"/>
      <c r="D36" s="214"/>
      <c r="E36" s="29"/>
    </row>
    <row r="37" spans="1:5">
      <c r="A37" s="27"/>
      <c r="B37" s="28"/>
      <c r="C37" s="214"/>
      <c r="D37" s="214"/>
      <c r="E37" s="29"/>
    </row>
    <row r="38" spans="1:5" ht="15.75" thickBot="1">
      <c r="A38" s="30"/>
      <c r="B38" s="31"/>
      <c r="C38" s="218"/>
      <c r="D38" s="218"/>
      <c r="E38" s="32"/>
    </row>
    <row r="39" spans="1:5" ht="30" customHeight="1" thickBot="1">
      <c r="A39" s="17"/>
      <c r="B39" s="18"/>
      <c r="C39" s="18"/>
      <c r="D39" s="33" t="s">
        <v>379</v>
      </c>
      <c r="E39" s="36">
        <f>SUM(E10:E35)</f>
        <v>0</v>
      </c>
    </row>
  </sheetData>
  <mergeCells count="35">
    <mergeCell ref="C9:D9"/>
    <mergeCell ref="A1:B1"/>
    <mergeCell ref="G1:I1"/>
    <mergeCell ref="A2:C3"/>
    <mergeCell ref="A4:C5"/>
    <mergeCell ref="A7:E7"/>
    <mergeCell ref="C21:D21"/>
    <mergeCell ref="C10:D10"/>
    <mergeCell ref="C11:D11"/>
    <mergeCell ref="C12:D12"/>
    <mergeCell ref="C13:D13"/>
    <mergeCell ref="C14:D14"/>
    <mergeCell ref="C15:D15"/>
    <mergeCell ref="C16:D16"/>
    <mergeCell ref="C17:D17"/>
    <mergeCell ref="C18:D18"/>
    <mergeCell ref="C19:D19"/>
    <mergeCell ref="C20:D20"/>
    <mergeCell ref="C33:D33"/>
    <mergeCell ref="C22:D22"/>
    <mergeCell ref="C23:D23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C34:D34"/>
    <mergeCell ref="C35:D35"/>
    <mergeCell ref="C36:D36"/>
    <mergeCell ref="C37:D37"/>
    <mergeCell ref="C38:D38"/>
  </mergeCells>
  <pageMargins left="0.31496062992125984" right="0.19685039370078741" top="0.55118110236220474" bottom="0.55118110236220474" header="0.31496062992125984" footer="0.31496062992125984"/>
  <pageSetup paperSize="9" orientation="portrait" r:id="rId1"/>
  <headerFooter>
    <oddHeader>&amp;R&amp;A</oddHeader>
    <oddFooter>&amp;LRáðgjafi&amp;C[Samningsgerð]&amp;Rbls. &amp;P af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0" tint="-0.34998626667073579"/>
    <pageSetUpPr fitToPage="1"/>
  </sheetPr>
  <dimension ref="A1:I44"/>
  <sheetViews>
    <sheetView zoomScaleNormal="100" workbookViewId="0">
      <selection activeCell="C13" sqref="C13"/>
    </sheetView>
  </sheetViews>
  <sheetFormatPr defaultRowHeight="15"/>
  <cols>
    <col min="1" max="1" width="1.7109375" customWidth="1"/>
    <col min="2" max="2" width="17.7109375" customWidth="1"/>
    <col min="3" max="4" width="14.7109375" customWidth="1"/>
    <col min="5" max="5" width="8.7109375" customWidth="1"/>
    <col min="6" max="6" width="6.7109375" customWidth="1"/>
    <col min="7" max="7" width="12.7109375" customWidth="1"/>
    <col min="8" max="8" width="17.7109375" customWidth="1"/>
    <col min="9" max="9" width="1.7109375" customWidth="1"/>
  </cols>
  <sheetData>
    <row r="1" spans="1:9" ht="15" customHeight="1" thickTop="1">
      <c r="A1" s="7"/>
      <c r="B1" s="6"/>
      <c r="C1" s="6"/>
      <c r="D1" s="6"/>
      <c r="E1" s="6"/>
      <c r="F1" s="6"/>
      <c r="G1" s="6"/>
      <c r="H1" s="6"/>
      <c r="I1" s="8"/>
    </row>
    <row r="2" spans="1:9">
      <c r="A2" s="1"/>
      <c r="B2" s="58" t="str">
        <f>Fastar!B6</f>
        <v>[ Verktaki/ráðgjafi/fyrirtæki ]</v>
      </c>
      <c r="I2" s="2"/>
    </row>
    <row r="3" spans="1:9">
      <c r="A3" s="1"/>
      <c r="B3" s="58" t="str">
        <f>Fastar!B10</f>
        <v>[kennitala]</v>
      </c>
      <c r="I3" s="2"/>
    </row>
    <row r="4" spans="1:9">
      <c r="A4" s="1"/>
      <c r="B4" s="58" t="str">
        <f>Fastar!B11</f>
        <v>[Heimilisfang]</v>
      </c>
      <c r="I4" s="2"/>
    </row>
    <row r="5" spans="1:9">
      <c r="A5" s="1"/>
      <c r="B5" s="58" t="str">
        <f>Fastar!B12</f>
        <v>[Póstn. saður]</v>
      </c>
      <c r="I5" s="2"/>
    </row>
    <row r="6" spans="1:9">
      <c r="A6" s="1"/>
      <c r="B6" s="58" t="str">
        <f>Fastar!B13</f>
        <v>[Símanúmer / gsm ]</v>
      </c>
      <c r="I6" s="2"/>
    </row>
    <row r="7" spans="1:9">
      <c r="A7" s="1"/>
      <c r="B7" s="58" t="str">
        <f>Fastar!B14</f>
        <v>[Heimasíða]</v>
      </c>
      <c r="I7" s="2"/>
    </row>
    <row r="8" spans="1:9" ht="15.75" thickBot="1">
      <c r="A8" s="1"/>
      <c r="I8" s="2"/>
    </row>
    <row r="9" spans="1:9" ht="21.75" thickBot="1">
      <c r="A9" s="1"/>
      <c r="B9" s="18"/>
      <c r="C9" s="221" t="s">
        <v>393</v>
      </c>
      <c r="D9" s="221"/>
      <c r="E9" s="221"/>
      <c r="F9" s="221"/>
      <c r="G9" s="221"/>
      <c r="H9" s="18"/>
      <c r="I9" s="2"/>
    </row>
    <row r="10" spans="1:9">
      <c r="A10" s="1"/>
      <c r="I10" s="2"/>
    </row>
    <row r="11" spans="1:9">
      <c r="A11" s="1"/>
      <c r="B11" s="53" t="s">
        <v>381</v>
      </c>
      <c r="C11" s="54" t="str">
        <f>Fastar!B7</f>
        <v>[Umhverfis- og skipulagssvið Reykjavíkurborgar]</v>
      </c>
      <c r="D11" s="37"/>
      <c r="E11" s="37"/>
      <c r="I11" s="2"/>
    </row>
    <row r="12" spans="1:9" ht="30" customHeight="1">
      <c r="A12" s="1"/>
      <c r="B12" s="80" t="s">
        <v>382</v>
      </c>
      <c r="C12" s="224" t="str">
        <f>Fastar!B4</f>
        <v>[ Verkheiti ]</v>
      </c>
      <c r="D12" s="224"/>
      <c r="E12" s="224"/>
      <c r="G12" s="59" t="s">
        <v>394</v>
      </c>
      <c r="H12" s="60">
        <v>1</v>
      </c>
      <c r="I12" s="2"/>
    </row>
    <row r="13" spans="1:9" ht="15.75">
      <c r="A13" s="1"/>
      <c r="B13" s="53" t="s">
        <v>384</v>
      </c>
      <c r="C13" s="55"/>
      <c r="D13" s="9"/>
      <c r="E13" s="9"/>
      <c r="G13" s="43" t="s">
        <v>385</v>
      </c>
      <c r="H13" s="39"/>
      <c r="I13" s="2"/>
    </row>
    <row r="14" spans="1:9" ht="15.75" thickBot="1">
      <c r="A14" s="1"/>
      <c r="I14" s="2"/>
    </row>
    <row r="15" spans="1:9" ht="24.95" customHeight="1" thickBot="1">
      <c r="A15" s="1"/>
      <c r="B15" s="40" t="s">
        <v>386</v>
      </c>
      <c r="C15" s="18"/>
      <c r="D15" s="19"/>
      <c r="E15" s="41" t="s">
        <v>115</v>
      </c>
      <c r="F15" s="41" t="s">
        <v>116</v>
      </c>
      <c r="G15" s="41" t="s">
        <v>387</v>
      </c>
      <c r="H15" s="42" t="s">
        <v>388</v>
      </c>
      <c r="I15" s="2"/>
    </row>
    <row r="16" spans="1:9">
      <c r="A16" s="1"/>
      <c r="B16" s="222"/>
      <c r="C16" s="222"/>
      <c r="D16" s="223"/>
      <c r="E16" s="10"/>
      <c r="F16" s="10"/>
      <c r="G16" s="10"/>
      <c r="H16" s="45"/>
      <c r="I16" s="2"/>
    </row>
    <row r="17" spans="1:9">
      <c r="A17" s="1"/>
      <c r="B17" s="219"/>
      <c r="C17" s="219"/>
      <c r="D17" s="220"/>
      <c r="E17" s="11"/>
      <c r="F17" s="11"/>
      <c r="G17" s="11"/>
      <c r="H17" s="46">
        <f>E17*G17</f>
        <v>0</v>
      </c>
      <c r="I17" s="2"/>
    </row>
    <row r="18" spans="1:9">
      <c r="A18" s="1"/>
      <c r="B18" s="219"/>
      <c r="C18" s="219"/>
      <c r="D18" s="220"/>
      <c r="E18" s="11"/>
      <c r="F18" s="11"/>
      <c r="G18" s="11"/>
      <c r="H18" s="46">
        <f t="shared" ref="H18:H37" si="0">E18*G18</f>
        <v>0</v>
      </c>
      <c r="I18" s="2"/>
    </row>
    <row r="19" spans="1:9">
      <c r="A19" s="1"/>
      <c r="B19" s="219"/>
      <c r="C19" s="219"/>
      <c r="D19" s="220"/>
      <c r="E19" s="11"/>
      <c r="F19" s="11"/>
      <c r="G19" s="11"/>
      <c r="H19" s="46">
        <f t="shared" si="0"/>
        <v>0</v>
      </c>
      <c r="I19" s="2"/>
    </row>
    <row r="20" spans="1:9">
      <c r="A20" s="1"/>
      <c r="B20" s="219"/>
      <c r="C20" s="219"/>
      <c r="D20" s="220"/>
      <c r="E20" s="11"/>
      <c r="F20" s="11"/>
      <c r="G20" s="11"/>
      <c r="H20" s="46">
        <f t="shared" si="0"/>
        <v>0</v>
      </c>
      <c r="I20" s="2"/>
    </row>
    <row r="21" spans="1:9">
      <c r="A21" s="1"/>
      <c r="B21" s="219"/>
      <c r="C21" s="219"/>
      <c r="D21" s="220"/>
      <c r="E21" s="11"/>
      <c r="F21" s="11"/>
      <c r="G21" s="11"/>
      <c r="H21" s="46">
        <f t="shared" si="0"/>
        <v>0</v>
      </c>
      <c r="I21" s="2"/>
    </row>
    <row r="22" spans="1:9">
      <c r="A22" s="1"/>
      <c r="B22" s="219"/>
      <c r="C22" s="219"/>
      <c r="D22" s="220"/>
      <c r="E22" s="11"/>
      <c r="F22" s="11"/>
      <c r="G22" s="11"/>
      <c r="H22" s="46">
        <f t="shared" si="0"/>
        <v>0</v>
      </c>
      <c r="I22" s="2"/>
    </row>
    <row r="23" spans="1:9">
      <c r="A23" s="1"/>
      <c r="B23" s="219"/>
      <c r="C23" s="219"/>
      <c r="D23" s="220"/>
      <c r="E23" s="11"/>
      <c r="F23" s="11"/>
      <c r="G23" s="11"/>
      <c r="H23" s="46">
        <f t="shared" si="0"/>
        <v>0</v>
      </c>
      <c r="I23" s="2"/>
    </row>
    <row r="24" spans="1:9">
      <c r="A24" s="1"/>
      <c r="B24" s="219"/>
      <c r="C24" s="219"/>
      <c r="D24" s="220"/>
      <c r="E24" s="11"/>
      <c r="F24" s="11"/>
      <c r="G24" s="11"/>
      <c r="H24" s="46">
        <f t="shared" si="0"/>
        <v>0</v>
      </c>
      <c r="I24" s="2"/>
    </row>
    <row r="25" spans="1:9">
      <c r="A25" s="1"/>
      <c r="B25" s="219"/>
      <c r="C25" s="219"/>
      <c r="D25" s="220"/>
      <c r="E25" s="11"/>
      <c r="F25" s="11"/>
      <c r="G25" s="11"/>
      <c r="H25" s="46">
        <f t="shared" si="0"/>
        <v>0</v>
      </c>
      <c r="I25" s="2"/>
    </row>
    <row r="26" spans="1:9">
      <c r="A26" s="1"/>
      <c r="B26" s="219"/>
      <c r="C26" s="219"/>
      <c r="D26" s="220"/>
      <c r="E26" s="11"/>
      <c r="F26" s="11"/>
      <c r="G26" s="11"/>
      <c r="H26" s="46">
        <f t="shared" si="0"/>
        <v>0</v>
      </c>
      <c r="I26" s="2"/>
    </row>
    <row r="27" spans="1:9">
      <c r="A27" s="1"/>
      <c r="B27" s="219"/>
      <c r="C27" s="219"/>
      <c r="D27" s="220"/>
      <c r="E27" s="11"/>
      <c r="F27" s="11"/>
      <c r="G27" s="11"/>
      <c r="H27" s="46">
        <f t="shared" si="0"/>
        <v>0</v>
      </c>
      <c r="I27" s="2"/>
    </row>
    <row r="28" spans="1:9">
      <c r="A28" s="1"/>
      <c r="B28" s="219"/>
      <c r="C28" s="219"/>
      <c r="D28" s="220"/>
      <c r="E28" s="11"/>
      <c r="F28" s="11"/>
      <c r="G28" s="11"/>
      <c r="H28" s="46">
        <f t="shared" si="0"/>
        <v>0</v>
      </c>
      <c r="I28" s="2"/>
    </row>
    <row r="29" spans="1:9">
      <c r="A29" s="1"/>
      <c r="B29" s="219"/>
      <c r="C29" s="219"/>
      <c r="D29" s="220"/>
      <c r="E29" s="11"/>
      <c r="F29" s="11"/>
      <c r="G29" s="11"/>
      <c r="H29" s="46">
        <f t="shared" si="0"/>
        <v>0</v>
      </c>
      <c r="I29" s="2"/>
    </row>
    <row r="30" spans="1:9">
      <c r="A30" s="1"/>
      <c r="B30" s="219"/>
      <c r="C30" s="219"/>
      <c r="D30" s="220"/>
      <c r="E30" s="11"/>
      <c r="F30" s="11"/>
      <c r="G30" s="11"/>
      <c r="H30" s="46">
        <f t="shared" si="0"/>
        <v>0</v>
      </c>
      <c r="I30" s="2"/>
    </row>
    <row r="31" spans="1:9">
      <c r="A31" s="1"/>
      <c r="B31" s="219"/>
      <c r="C31" s="219"/>
      <c r="D31" s="220"/>
      <c r="E31" s="11"/>
      <c r="F31" s="11"/>
      <c r="G31" s="11"/>
      <c r="H31" s="46">
        <f t="shared" si="0"/>
        <v>0</v>
      </c>
      <c r="I31" s="2"/>
    </row>
    <row r="32" spans="1:9">
      <c r="A32" s="1"/>
      <c r="B32" s="219"/>
      <c r="C32" s="219"/>
      <c r="D32" s="220"/>
      <c r="E32" s="11"/>
      <c r="F32" s="11"/>
      <c r="G32" s="11"/>
      <c r="H32" s="46">
        <f t="shared" si="0"/>
        <v>0</v>
      </c>
      <c r="I32" s="2"/>
    </row>
    <row r="33" spans="1:9">
      <c r="A33" s="1"/>
      <c r="B33" s="219"/>
      <c r="C33" s="219"/>
      <c r="D33" s="220"/>
      <c r="E33" s="11"/>
      <c r="F33" s="11"/>
      <c r="G33" s="11"/>
      <c r="H33" s="46">
        <f t="shared" si="0"/>
        <v>0</v>
      </c>
      <c r="I33" s="2"/>
    </row>
    <row r="34" spans="1:9">
      <c r="A34" s="1"/>
      <c r="B34" s="219"/>
      <c r="C34" s="219"/>
      <c r="D34" s="220"/>
      <c r="E34" s="11"/>
      <c r="F34" s="11"/>
      <c r="G34" s="11"/>
      <c r="H34" s="46">
        <f t="shared" si="0"/>
        <v>0</v>
      </c>
      <c r="I34" s="2"/>
    </row>
    <row r="35" spans="1:9">
      <c r="A35" s="1"/>
      <c r="B35" s="219"/>
      <c r="C35" s="219"/>
      <c r="D35" s="220"/>
      <c r="E35" s="11"/>
      <c r="F35" s="11"/>
      <c r="G35" s="11"/>
      <c r="H35" s="46">
        <f t="shared" si="0"/>
        <v>0</v>
      </c>
      <c r="I35" s="2"/>
    </row>
    <row r="36" spans="1:9">
      <c r="A36" s="1"/>
      <c r="B36" s="219"/>
      <c r="C36" s="219"/>
      <c r="D36" s="220"/>
      <c r="E36" s="11"/>
      <c r="F36" s="11"/>
      <c r="G36" s="11"/>
      <c r="H36" s="46">
        <f t="shared" si="0"/>
        <v>0</v>
      </c>
      <c r="I36" s="2"/>
    </row>
    <row r="37" spans="1:9">
      <c r="A37" s="1"/>
      <c r="B37" s="219"/>
      <c r="C37" s="219"/>
      <c r="D37" s="220"/>
      <c r="E37" s="11"/>
      <c r="F37" s="11"/>
      <c r="G37" s="11"/>
      <c r="H37" s="46">
        <f t="shared" si="0"/>
        <v>0</v>
      </c>
      <c r="I37" s="2"/>
    </row>
    <row r="38" spans="1:9">
      <c r="A38" s="1"/>
      <c r="B38" s="219"/>
      <c r="C38" s="219"/>
      <c r="D38" s="220"/>
      <c r="E38" s="11"/>
      <c r="F38" s="11"/>
      <c r="G38" s="11"/>
      <c r="H38" s="46"/>
      <c r="I38" s="2"/>
    </row>
    <row r="39" spans="1:9">
      <c r="A39" s="1"/>
      <c r="B39" s="219"/>
      <c r="C39" s="219"/>
      <c r="D39" s="220"/>
      <c r="E39" s="11"/>
      <c r="F39" s="11"/>
      <c r="G39" s="11"/>
      <c r="H39" s="46"/>
      <c r="I39" s="2"/>
    </row>
    <row r="40" spans="1:9" ht="15.75" thickBot="1">
      <c r="A40" s="1"/>
      <c r="B40" s="225"/>
      <c r="C40" s="225"/>
      <c r="D40" s="226"/>
      <c r="E40" s="47"/>
      <c r="F40" s="47"/>
      <c r="G40" s="47"/>
      <c r="H40" s="48"/>
      <c r="I40" s="2"/>
    </row>
    <row r="41" spans="1:9">
      <c r="A41" s="1"/>
      <c r="E41" s="12"/>
      <c r="F41" s="12"/>
      <c r="G41" s="12"/>
      <c r="H41" s="12"/>
      <c r="I41" s="2"/>
    </row>
    <row r="42" spans="1:9" ht="15.75">
      <c r="A42" s="1"/>
      <c r="B42" s="37"/>
      <c r="C42" s="37"/>
      <c r="D42" s="37"/>
      <c r="E42" s="49"/>
      <c r="F42" s="12"/>
      <c r="G42" s="50" t="s">
        <v>74</v>
      </c>
      <c r="H42" s="51">
        <f>SUM(H17:H37)</f>
        <v>0</v>
      </c>
      <c r="I42" s="2"/>
    </row>
    <row r="43" spans="1:9" ht="15.75" thickBot="1">
      <c r="A43" s="3"/>
      <c r="B43" s="44" t="s">
        <v>389</v>
      </c>
      <c r="C43" s="4"/>
      <c r="D43" s="44" t="s">
        <v>390</v>
      </c>
      <c r="E43" s="13"/>
      <c r="F43" s="13"/>
      <c r="G43" s="13"/>
      <c r="H43" s="13"/>
      <c r="I43" s="5"/>
    </row>
    <row r="44" spans="1:9" ht="15.75" thickTop="1"/>
  </sheetData>
  <mergeCells count="27">
    <mergeCell ref="B20:D20"/>
    <mergeCell ref="C9:G9"/>
    <mergeCell ref="B16:D16"/>
    <mergeCell ref="B17:D17"/>
    <mergeCell ref="B18:D18"/>
    <mergeCell ref="B19:D19"/>
    <mergeCell ref="C12:E12"/>
    <mergeCell ref="B32:D32"/>
    <mergeCell ref="B21:D21"/>
    <mergeCell ref="B22:D22"/>
    <mergeCell ref="B23:D23"/>
    <mergeCell ref="B24:D24"/>
    <mergeCell ref="B25:D25"/>
    <mergeCell ref="B26:D26"/>
    <mergeCell ref="B27:D27"/>
    <mergeCell ref="B28:D28"/>
    <mergeCell ref="B29:D29"/>
    <mergeCell ref="B30:D30"/>
    <mergeCell ref="B31:D31"/>
    <mergeCell ref="B39:D39"/>
    <mergeCell ref="B40:D40"/>
    <mergeCell ref="B33:D33"/>
    <mergeCell ref="B34:D34"/>
    <mergeCell ref="B35:D35"/>
    <mergeCell ref="B36:D36"/>
    <mergeCell ref="B37:D37"/>
    <mergeCell ref="B38:D38"/>
  </mergeCells>
  <pageMargins left="0.31496062992125984" right="0.19685039370078741" top="0.55118110236220474" bottom="0.55118110236220474" header="0.31496062992125984" footer="0.31496062992125984"/>
  <pageSetup paperSize="9" orientation="portrait" r:id="rId1"/>
  <headerFooter>
    <oddHeader>&amp;R&amp;A</oddHeader>
    <oddFooter>&amp;LRáðgjafi&amp;C[Samningsgerð]&amp;Rbls. &amp;P af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469765a-f911-4cbe-9f16-ebb8d29caea8">
      <Terms xmlns="http://schemas.microsoft.com/office/infopath/2007/PartnerControls"/>
    </lcf76f155ced4ddcb4097134ff3c332f>
    <TaxCatchAll xmlns="a351f4f2-4c47-4442-a876-b3630935061e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00D6E0D2AB1EC4B9526F6E583B17207" ma:contentTypeVersion="13" ma:contentTypeDescription="Create a new document." ma:contentTypeScope="" ma:versionID="f569b1aa7eb7be9ff37116dc6f6558c2">
  <xsd:schema xmlns:xsd="http://www.w3.org/2001/XMLSchema" xmlns:xs="http://www.w3.org/2001/XMLSchema" xmlns:p="http://schemas.microsoft.com/office/2006/metadata/properties" xmlns:ns2="8469765a-f911-4cbe-9f16-ebb8d29caea8" xmlns:ns3="a351f4f2-4c47-4442-a876-b3630935061e" targetNamespace="http://schemas.microsoft.com/office/2006/metadata/properties" ma:root="true" ma:fieldsID="6472068c73aa74165cab8a083ecfd4a2" ns2:_="" ns3:_="">
    <xsd:import namespace="8469765a-f911-4cbe-9f16-ebb8d29caea8"/>
    <xsd:import namespace="a351f4f2-4c47-4442-a876-b3630935061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69765a-f911-4cbe-9f16-ebb8d29cae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c7a0c040-0649-4725-9955-ff33a6a825a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51f4f2-4c47-4442-a876-b3630935061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7d33fddb-0287-4cda-a363-206b3f47d76e}" ma:internalName="TaxCatchAll" ma:showField="CatchAllData" ma:web="a351f4f2-4c47-4442-a876-b3630935061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35E87F-27DA-4F63-87D1-A7C799F38A87}"/>
</file>

<file path=customXml/itemProps2.xml><?xml version="1.0" encoding="utf-8"?>
<ds:datastoreItem xmlns:ds="http://schemas.openxmlformats.org/officeDocument/2006/customXml" ds:itemID="{4BEF3A56-7BD2-4A28-A853-8BAA0E938314}"/>
</file>

<file path=customXml/itemProps3.xml><?xml version="1.0" encoding="utf-8"?>
<ds:datastoreItem xmlns:ds="http://schemas.openxmlformats.org/officeDocument/2006/customXml" ds:itemID="{12EEB89B-2A93-43EB-9158-91FF4373FD9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Reykjavik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vidirb4309</dc:creator>
  <cp:keywords/>
  <dc:description/>
  <cp:lastModifiedBy>Ágúst Már Gröndal</cp:lastModifiedBy>
  <cp:revision/>
  <dcterms:created xsi:type="dcterms:W3CDTF">2019-08-22T13:53:24Z</dcterms:created>
  <dcterms:modified xsi:type="dcterms:W3CDTF">2023-09-08T09:20:01Z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0x010100900D6E0D2AB1EC4B9526F6E583B17207</vt:lpwstr>
  </property>
</Properties>
</file>